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5595" windowHeight="5130" tabRatio="793" activeTab="1"/>
  </bookViews>
  <sheets>
    <sheet name="9.ภาระค่าใช้จ่าย_แยกส่วน" sheetId="1" r:id="rId1"/>
    <sheet name="9.ภาระค่าใช้จ่าย_รวม" sheetId="2" r:id="rId2"/>
  </sheets>
  <externalReferences>
    <externalReference r:id="rId5"/>
  </externalReferences>
  <definedNames>
    <definedName name="ชื่อ">'[1] 'ข้อมูล_บันทึกก่อน' '!$A$2:$A$20</definedName>
  </definedNames>
  <calcPr fullCalcOnLoad="1"/>
</workbook>
</file>

<file path=xl/sharedStrings.xml><?xml version="1.0" encoding="utf-8"?>
<sst xmlns="http://schemas.openxmlformats.org/spreadsheetml/2006/main" count="340" uniqueCount="140">
  <si>
    <t>ที่</t>
  </si>
  <si>
    <t>จำนวน</t>
  </si>
  <si>
    <t>(4)</t>
  </si>
  <si>
    <t>(5)</t>
  </si>
  <si>
    <t>(6)</t>
  </si>
  <si>
    <t>(7)</t>
  </si>
  <si>
    <t>(1)</t>
  </si>
  <si>
    <t>หมายเหตุ</t>
  </si>
  <si>
    <t>รวม</t>
  </si>
  <si>
    <t>ตำแหน่ง</t>
  </si>
  <si>
    <t>เงินเดือน</t>
  </si>
  <si>
    <t>-</t>
  </si>
  <si>
    <t>นักวิชาการจัดเก็บรายได้</t>
  </si>
  <si>
    <t>คนงานทั่วไป</t>
  </si>
  <si>
    <t>ระดับ</t>
  </si>
  <si>
    <t>ภาระค่าใช้จ่ายที่เพิ่มขึ้น (2)</t>
  </si>
  <si>
    <t>ค่าใช้จ่ายรวม (3)</t>
  </si>
  <si>
    <t>เจ้าพนักงานธุรการ</t>
  </si>
  <si>
    <t>นักวิชาการเงินและบัญชี</t>
  </si>
  <si>
    <t>นายช่างโยธา</t>
  </si>
  <si>
    <t>จำนวนที่มีอยู่ปัจจุบัน</t>
  </si>
  <si>
    <t>พนักงานส่วนตำบล</t>
  </si>
  <si>
    <t>นักวิชาการพัสดุ</t>
  </si>
  <si>
    <t>(คน)</t>
  </si>
  <si>
    <t>ระยะเวลา 3 ปีข้างหน้า</t>
  </si>
  <si>
    <t>อัตรากำลังคน</t>
  </si>
  <si>
    <t>เพิ่ม (+) / ลด (-)</t>
  </si>
  <si>
    <t>เจ้าพนักงานการเงินและบัญชี</t>
  </si>
  <si>
    <t>พนักงานขับรถยนต์</t>
  </si>
  <si>
    <t>ยุบเลิก</t>
  </si>
  <si>
    <t>-1</t>
  </si>
  <si>
    <t>ว่างเดิม</t>
  </si>
  <si>
    <t>เงินอุดหนุน</t>
  </si>
  <si>
    <t>กองคลัง (04)</t>
  </si>
  <si>
    <t>กองช่าง (05)</t>
  </si>
  <si>
    <t>พนักงานจ้าง (ตามภารกิจ)</t>
  </si>
  <si>
    <t>พนักงานจ้าง (ทั่วไป)</t>
  </si>
  <si>
    <t>อัตราตำแหน่ง</t>
  </si>
  <si>
    <t>ที่คาดว่าจะต้องใช้ในช่วง</t>
  </si>
  <si>
    <t>ประมาณการประโยชน์ตอบแทนอื่น</t>
  </si>
  <si>
    <t>ร้อยละ 20</t>
  </si>
  <si>
    <t>รวมเป็นค่าใช้จ่ายบุคคลทั้งสิ้น</t>
  </si>
  <si>
    <t>งบประมาณฯ</t>
  </si>
  <si>
    <t>เพิ่มขึ้น 5%</t>
  </si>
  <si>
    <t>9.  ภาระค่าใช้จ่ายเกี่ยวกับอัตราเงินเดือน  ค่าตอบแทน (ค่าจ้าง)  และประโยชน์ตอบแทนอื่น</t>
  </si>
  <si>
    <t>ทั้งหมด</t>
  </si>
  <si>
    <t>ชื่อสายงาน</t>
  </si>
  <si>
    <t>ภารโรง</t>
  </si>
  <si>
    <t>ปลัด อบต. (นักบริหารงานท้องถิ่น)</t>
  </si>
  <si>
    <t>รองปลัด อบต. (นักบริหารงานท้องถิ่น)</t>
  </si>
  <si>
    <t>นักทรัพยากรบุคคล</t>
  </si>
  <si>
    <t>ครู</t>
  </si>
  <si>
    <t>คศ.1</t>
  </si>
  <si>
    <t>นักวิเคราะห์นโยบายและแผน</t>
  </si>
  <si>
    <t>ผู้ช่วยเจ้าพนักงานธุรการ</t>
  </si>
  <si>
    <t>ผู้ช่วยเจ้าพนักงานจัดเก็บรายได้</t>
  </si>
  <si>
    <t>ประเภท</t>
  </si>
  <si>
    <t>บริหารท้องถิ่นระดับกลาง</t>
  </si>
  <si>
    <t>บริหารท้องถิ่นระดับต้น</t>
  </si>
  <si>
    <t>หัวหน้าสำนักปลัด (นักบริหารงานทั่วไป)</t>
  </si>
  <si>
    <t>ผู้อำนวยการกองช่าง (นักบริหารงานช่าง)</t>
  </si>
  <si>
    <t>ผู้อำนวยการกองคลัง (นักบริหารงานการคลัง)</t>
  </si>
  <si>
    <t>อำนวยการท้องถิ่นระดับต้น</t>
  </si>
  <si>
    <t>ปฏิบัติการ/ชำนาญการ</t>
  </si>
  <si>
    <t>ปฏิบัติงาน/ชำนาญงาน</t>
  </si>
  <si>
    <t>ปฏิบัติการ</t>
  </si>
  <si>
    <t>ปฏิบัติงาน</t>
  </si>
  <si>
    <t>ชำนาญการ</t>
  </si>
  <si>
    <t>นักวิชาการศึกษา</t>
  </si>
  <si>
    <t>ชำนาญงาน</t>
  </si>
  <si>
    <t>สำนักปลัด (01)</t>
  </si>
  <si>
    <t>ผู้ดูแลเด็ก (ผู้มีทักษะ)</t>
  </si>
  <si>
    <t>ผู้ช่วยนายช่างโยธา</t>
  </si>
  <si>
    <t>คิดเป็นร้อยละ 40 ของงบประมาณรายจ่ายประจำปี</t>
  </si>
  <si>
    <t>หมาเหตุ</t>
  </si>
  <si>
    <t>คนละ</t>
  </si>
  <si>
    <t>(บาท)</t>
  </si>
  <si>
    <t>(นักบริหารงานท้องถิ่น ระดับกลาง)</t>
  </si>
  <si>
    <t>(นักบริหารงานท้องถิ่น ระดับต้น)</t>
  </si>
  <si>
    <t>1.พนักงานส่วนตำบล</t>
  </si>
  <si>
    <t>ขั้นที่เพิ่มขึ้นในแต่ละปี</t>
  </si>
  <si>
    <t xml:space="preserve">ผู้อำนวยการกองคลัง </t>
  </si>
  <si>
    <t xml:space="preserve">ผู้อำนวยการกองช่าง </t>
  </si>
  <si>
    <t>(นักบริหารงานช่าง ระดับต้น)</t>
  </si>
  <si>
    <t>(นักบริหารงานการคลัง ระดับต้น)</t>
  </si>
  <si>
    <t>หัวหน้าสำนักปลัด</t>
  </si>
  <si>
    <t>9. ภาระค่าใช้จ่ายเกี่ยวกับอัตราเงินเดือน  ค่าตอบแทน (ค่าจ้าง)  และประโยชน์ตอบแทนอื่น</t>
  </si>
  <si>
    <t xml:space="preserve">9.1 ภาระค่าใช้จ่ายเกี่ยวกับอัตราเงินเดือน ค่าตอบแทน (ค่าจ้าง) และประโยชน์ตอบแทนอื่น </t>
  </si>
  <si>
    <t>(แยกตามส่วนราชการ)</t>
  </si>
  <si>
    <t>ว่าง</t>
  </si>
  <si>
    <r>
      <t xml:space="preserve">1.1 ปลัดองค์การบริหารส่วนตำบลและรองปลัดองค์การบริหารส่วนตำบล </t>
    </r>
    <r>
      <rPr>
        <sz val="15"/>
        <rFont val="TH SarabunIT๙"/>
        <family val="2"/>
      </rPr>
      <t>ปัจจุบันจำนวน 2 ตำแหน่ง 2 อัตรา ดังนี้</t>
    </r>
  </si>
  <si>
    <t>ตำแหน่ง/ระดับ</t>
  </si>
  <si>
    <t>1.2.2 ปี 2562 ไม่มีความต้องการกำหนดประเภทตำแหน่ง และจำนวนตำแหน่งพนักงานส่วนตำบลเพิ่ม</t>
  </si>
  <si>
    <t>1.2.3 ปี 2563 ไม่มีความต้องการกำหนดประเภทตำแหน่ง และจำนวนตำแหน่งพนักงานส่วนตำบลเพิ่ม</t>
  </si>
  <si>
    <t>1.3.2 ปี 2562 ไม่มีความต้องการกำหนดประเภทตำแหน่ง และจำนวนตำแหน่งพนักงานส่วนตำบลเพิ่ม</t>
  </si>
  <si>
    <t>1.3.3 ปี 2563 ไม่มีความต้องการกำหนดประเภทตำแหน่ง และจำนวนตำแหน่งพนักงานส่วนตำบลเพิ่ม</t>
  </si>
  <si>
    <t>1.3.1 ปี 2561 ไม่มีความต้องการกำหนดประเภทตำแหน่ง และจำนวนตำแหน่งพนักงานส่วนตำบลเพิ่ม</t>
  </si>
  <si>
    <t>นักวิเคราะห์นโยบายและแผน ชก.</t>
  </si>
  <si>
    <t>ครู (คศ.1)</t>
  </si>
  <si>
    <t>2.พนักงานจ้าง</t>
  </si>
  <si>
    <t>2.1.1 ปี 2561 ไม่มีความต้องการกำหนดประเภทตำแหน่ง และจำนวนตำแหน่งพนักงานจ้างเพิ่ม</t>
  </si>
  <si>
    <t>2.1.2 ปี 2562 ไม่มีความต้องการกำหนดประเภทตำแหน่ง และจำนวนตำแหน่งพนักงานจ้างเพิ่ม</t>
  </si>
  <si>
    <t>2.1.3 ปี 2563 ไม่มีความต้องการกำหนดประเภทตำแหน่ง และจำนวนตำแหน่งพนักงานจ้างเพิ่ม</t>
  </si>
  <si>
    <t>2.2.1 ปี 2561 ไม่มีความต้องการกำหนดประเภทตำแหน่ง และจำนวนตำแหน่งพนักงานจ้างเพิ่ม</t>
  </si>
  <si>
    <t>2.2.2 ปี 2562 ไม่มีความต้องการกำหนดประเภทตำแหน่ง และจำนวนตำแหน่งพนักงานจ้างเพิ่ม</t>
  </si>
  <si>
    <t>2.2.3 ปี 2563 ไม่มีความต้องการกำหนดประเภทตำแหน่ง และจำนวนตำแหน่งพนักงานจ้างเพิ่ม</t>
  </si>
  <si>
    <r>
      <rPr>
        <b/>
        <sz val="15"/>
        <rFont val="TH SarabunIT๙"/>
        <family val="2"/>
      </rPr>
      <t xml:space="preserve">2.3 กองช่าง </t>
    </r>
    <r>
      <rPr>
        <sz val="15"/>
        <rFont val="TH SarabunIT๙"/>
        <family val="2"/>
      </rPr>
      <t>มีอัตรากำลังพนักงานจ้าง ปัจจุบัน 3 ตำแหน่ง 3 อัตรา ดังนี้</t>
    </r>
  </si>
  <si>
    <t>2.3.1 ปี 2561 ไม่มีความต้องการกำหนดประเภทตำแหน่ง และจำนวนตำแหน่งพนักงานจ้างเพิ่ม</t>
  </si>
  <si>
    <t>2.3.2 ปี 2562 ไม่มีความต้องการกำหนดประเภทตำแหน่ง และจำนวนตำแหน่งพนักงานจ้างเพิ่ม</t>
  </si>
  <si>
    <t>2.3.3 ปี 2563 ไม่มีความต้องการกำหนดประเภทตำแหน่ง และจำนวนตำแหน่งพนักงานจ้างเพิ่ม</t>
  </si>
  <si>
    <t>9.2 ภาระค่าใช้จ่ายเกี่ยวกับอัตราเงินเดือน ค่าตอบแทน (ค่าจ้าง) และประโยชน์ตอบแทนอื่น (รวม)</t>
  </si>
  <si>
    <t>ปลัด อบต.ดอนสัก</t>
  </si>
  <si>
    <t>รองปลัด อบต.ดอนสัก</t>
  </si>
  <si>
    <t>นักทรัพยากรบุคคล ปก.</t>
  </si>
  <si>
    <t>นักพัฒนาชุมชน</t>
  </si>
  <si>
    <t>1.2.1 ปี 2561 ไม่มีความต้องการกำหนดประเภทตำแหน่ง และจำนวนตำแหน่งพนักงานส่วนตำบลเพิ่ม</t>
  </si>
  <si>
    <r>
      <rPr>
        <b/>
        <sz val="15"/>
        <rFont val="TH SarabunIT๙"/>
        <family val="2"/>
      </rPr>
      <t xml:space="preserve">1.3 กองคลัง </t>
    </r>
    <r>
      <rPr>
        <sz val="15"/>
        <rFont val="TH SarabunIT๙"/>
        <family val="2"/>
      </rPr>
      <t>มีอัตรากำลังพนักงานส่วนตำบล ปัจจุบัน 5 ตำแหน่ง 5 อัตรา ดังนี้</t>
    </r>
  </si>
  <si>
    <t>นักวิชาการเงินและบัญชี ปก.</t>
  </si>
  <si>
    <t>นักวิชาการจัดเก็บรายได้ ชก.</t>
  </si>
  <si>
    <t>นักวิชาการพัสดุ ชก.</t>
  </si>
  <si>
    <t>เจ้าพนักงานการเงินและบัญชี ชง.</t>
  </si>
  <si>
    <t>เจ้าพนักงานธุรการ ปง</t>
  </si>
  <si>
    <t>นักวิชาการศึกษา ปก/ชก</t>
  </si>
  <si>
    <r>
      <rPr>
        <b/>
        <sz val="15"/>
        <rFont val="TH SarabunIT๙"/>
        <family val="2"/>
      </rPr>
      <t xml:space="preserve">1.4 กองช่าง </t>
    </r>
    <r>
      <rPr>
        <sz val="15"/>
        <rFont val="TH SarabunIT๙"/>
        <family val="2"/>
      </rPr>
      <t>มีอัตรากำลังพนักงานส่วนตำบล ปัจจุบัน 3 ตำแหน่ง 3 อัตรา ดังนี้</t>
    </r>
  </si>
  <si>
    <t>นายช่างโยธา ปง./ชง.</t>
  </si>
  <si>
    <t>1.4.1 ปี 2561 ไม่มีความต้องการกำหนดประเภทตำแหน่ง และจำนวนตำแหน่งพนักงานส่วนตำบลเพิ่ม</t>
  </si>
  <si>
    <t>1.4.2 ปี 2562 ไม่มีความต้องการกำหนดประเภทตำแหน่ง และจำนวนตำแหน่งพนักงานส่วนตำบลเพิ่ม</t>
  </si>
  <si>
    <t>1.4.3 ปี 2563 ไม่มีความต้องการกำหนดประเภทตำแหน่ง และจำนวนตำแหน่งพนักงานส่วนตำบลเพิ่ม</t>
  </si>
  <si>
    <r>
      <rPr>
        <b/>
        <sz val="15"/>
        <rFont val="TH SarabunIT๙"/>
        <family val="2"/>
      </rPr>
      <t xml:space="preserve">2.1 สำนักปลัด อบต.  </t>
    </r>
    <r>
      <rPr>
        <sz val="15"/>
        <rFont val="TH SarabunIT๙"/>
        <family val="2"/>
      </rPr>
      <t>มีอัตรากำลังพนักงานจ้าง ปัจจุบัน 8 ตำแหน่ง 8 อัตรา ดังนี้</t>
    </r>
  </si>
  <si>
    <t>ผู้ช่วยเจ้าพนักงานป้องกันและบรรเทาสาธารภัย</t>
  </si>
  <si>
    <t>ผู้ดูแลเด็ก (ผู้มีคุณวุฒิ)</t>
  </si>
  <si>
    <r>
      <rPr>
        <b/>
        <sz val="15"/>
        <rFont val="TH SarabunIT๙"/>
        <family val="2"/>
      </rPr>
      <t xml:space="preserve">1.2 สำนักปลัด อบต.  </t>
    </r>
    <r>
      <rPr>
        <sz val="15"/>
        <rFont val="TH SarabunIT๙"/>
        <family val="2"/>
      </rPr>
      <t>มีอัตรากำลังพนักงานส่วนตำบล ปัจจุบัน 7 ตำแหน่ง 8 อัตรา ดังนี้</t>
    </r>
  </si>
  <si>
    <t>พนักงานขับเครื่องจักรกลขนาดเบา</t>
  </si>
  <si>
    <r>
      <rPr>
        <b/>
        <sz val="15"/>
        <rFont val="TH SarabunIT๙"/>
        <family val="2"/>
      </rPr>
      <t xml:space="preserve">2.2 กองคลัง </t>
    </r>
    <r>
      <rPr>
        <sz val="15"/>
        <rFont val="TH SarabunIT๙"/>
        <family val="2"/>
      </rPr>
      <t>มีอัตรากำลังพนักงานจ้าง ปัจจุบัน 2 ตำแหน่ง 2 อัตรา ดังนี้</t>
    </r>
  </si>
  <si>
    <t>พนักงานขับเครื่องจักรกลขนาดกลาง</t>
  </si>
  <si>
    <t>ผู้ช่วยนายช่างไฟฟ้า</t>
  </si>
  <si>
    <t>ปฎิบัติงาน</t>
  </si>
  <si>
    <t>ผู้ช่วยเจ้าพนักงานป้องกันและบรรเทาสาธารณภัย</t>
  </si>
  <si>
    <t>ผู้ดูแลเด็ก(ผู้มีทักษะ)</t>
  </si>
  <si>
    <t>ผู้ช่วยครูผู้ดูแลเด็ก(ผู้มีคุณวุฒิ)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</si>
</sst>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#,##0.00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_-* #,##0.000_-;\-* #,##0.000_-;_-* &quot;-&quot;??_-;_-@_-"/>
    <numFmt numFmtId="194" formatCode="_-* #,##0.0_-;\-* #,##0.0_-;_-* &quot;-&quot;??_-;_-@_-"/>
    <numFmt numFmtId="195" formatCode="_-* #,##0_-;\-* #,##0_-;_-* &quot;-&quot;??_-;_-@_-"/>
    <numFmt numFmtId="196" formatCode="0.0000"/>
    <numFmt numFmtId="197" formatCode="0.0"/>
    <numFmt numFmtId="198" formatCode="#,##0_ ;\-#,##0\ "/>
    <numFmt numFmtId="199" formatCode="#,##0.00_ ;\-#,##0.00\ "/>
    <numFmt numFmtId="200" formatCode="_-* #,##0.0_-;\-* #,##0.0_-;_-* &quot;-&quot;_-;_-@_-"/>
    <numFmt numFmtId="201" formatCode="_-* #,##0.00_-;\-* #,##0.00_-;_-* &quot;-&quot;_-;_-@_-"/>
    <numFmt numFmtId="202" formatCode="[$-D070000]d/m/yy;@"/>
    <numFmt numFmtId="203" formatCode="[$-D000000]0\ 0000\ 00000\ 00\ 0"/>
    <numFmt numFmtId="204" formatCode="\1"/>
    <numFmt numFmtId="205" formatCode="#,##0.0"/>
    <numFmt numFmtId="206" formatCode="_-* #,##0.0_-;\-* #,##0.0_-;_-* &quot;-&quot;?_-;_-@_-"/>
    <numFmt numFmtId="207" formatCode="hh:mm:ss"/>
    <numFmt numFmtId="208" formatCode="#,##0.0_ ;\-#,##0.0\ "/>
    <numFmt numFmtId="209" formatCode="_-* #,##0.0000_-;\-* #,##0.0000_-;_-* &quot;-&quot;??_-;_-@_-"/>
    <numFmt numFmtId="210" formatCode="0.0%"/>
    <numFmt numFmtId="211" formatCode="0_ ;\-0\ "/>
  </numFmts>
  <fonts count="55">
    <font>
      <sz val="10"/>
      <name val="Arial"/>
      <family val="0"/>
    </font>
    <font>
      <sz val="8"/>
      <name val="Arial"/>
      <family val="2"/>
    </font>
    <font>
      <sz val="16"/>
      <name val="TH SarabunIT๙"/>
      <family val="2"/>
    </font>
    <font>
      <sz val="12"/>
      <name val="TH SarabunIT๙"/>
      <family val="2"/>
    </font>
    <font>
      <b/>
      <sz val="15"/>
      <name val="TH SarabunIT๙"/>
      <family val="2"/>
    </font>
    <font>
      <sz val="15"/>
      <name val="TH SarabunIT๙"/>
      <family val="2"/>
    </font>
    <font>
      <sz val="14"/>
      <name val="TH SarabunIT๙"/>
      <family val="2"/>
    </font>
    <font>
      <b/>
      <sz val="18"/>
      <name val="TH SarabunIT๙"/>
      <family val="2"/>
    </font>
    <font>
      <sz val="10"/>
      <name val="TH SarabunIT๙"/>
      <family val="2"/>
    </font>
    <font>
      <b/>
      <sz val="16"/>
      <name val="TH SarabunIT๙"/>
      <family val="2"/>
    </font>
    <font>
      <b/>
      <sz val="10"/>
      <name val="TH SarabunIT๙"/>
      <family val="2"/>
    </font>
    <font>
      <b/>
      <u val="single"/>
      <sz val="10"/>
      <name val="TH SarabunIT๙"/>
      <family val="2"/>
    </font>
    <font>
      <sz val="9.5"/>
      <name val="TH SarabunIT๙"/>
      <family val="2"/>
    </font>
    <font>
      <sz val="11"/>
      <name val="TH SarabunIT๙"/>
      <family val="2"/>
    </font>
    <font>
      <sz val="9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0"/>
      <color indexed="22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0" tint="-0.1499900072813034"/>
      <name val="TH SarabunIT๙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patternFill patternType="solid">
        <fgColor theme="0" tint="-0.04997999966144562"/>
        <bgColor indexed="64"/>
      </pattern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  <fill>
      <gradientFill degree="90">
        <stop position="0">
          <color theme="0"/>
        </stop>
        <stop position="0.5">
          <color theme="0" tint="-0.14901000261306763"/>
        </stop>
        <stop position="1">
          <color theme="0"/>
        </stop>
      </gradient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334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1" fontId="8" fillId="33" borderId="10" xfId="38" applyNumberFormat="1" applyFont="1" applyFill="1" applyBorder="1" applyAlignment="1" quotePrefix="1">
      <alignment horizontal="center"/>
    </xf>
    <xf numFmtId="0" fontId="6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vertical="center"/>
    </xf>
    <xf numFmtId="0" fontId="10" fillId="33" borderId="12" xfId="0" applyFont="1" applyFill="1" applyBorder="1" applyAlignment="1">
      <alignment horizontal="center"/>
    </xf>
    <xf numFmtId="0" fontId="10" fillId="33" borderId="13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14" xfId="0" applyFont="1" applyFill="1" applyBorder="1" applyAlignment="1" quotePrefix="1">
      <alignment horizontal="center"/>
    </xf>
    <xf numFmtId="0" fontId="10" fillId="33" borderId="15" xfId="0" applyFont="1" applyFill="1" applyBorder="1" applyAlignment="1" quotePrefix="1">
      <alignment horizontal="center"/>
    </xf>
    <xf numFmtId="0" fontId="10" fillId="33" borderId="16" xfId="0" applyFont="1" applyFill="1" applyBorder="1" applyAlignment="1" quotePrefix="1">
      <alignment horizontal="center"/>
    </xf>
    <xf numFmtId="0" fontId="10" fillId="33" borderId="10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vertical="center"/>
    </xf>
    <xf numFmtId="198" fontId="8" fillId="0" borderId="20" xfId="0" applyNumberFormat="1" applyFont="1" applyBorder="1" applyAlignment="1">
      <alignment horizontal="center" vertical="center"/>
    </xf>
    <xf numFmtId="41" fontId="8" fillId="0" borderId="20" xfId="0" applyNumberFormat="1" applyFont="1" applyBorder="1" applyAlignment="1">
      <alignment horizontal="center" vertical="center"/>
    </xf>
    <xf numFmtId="41" fontId="8" fillId="0" borderId="20" xfId="0" applyNumberFormat="1" applyFont="1" applyBorder="1" applyAlignment="1">
      <alignment horizontal="right" vertical="center"/>
    </xf>
    <xf numFmtId="41" fontId="8" fillId="0" borderId="20" xfId="0" applyNumberFormat="1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41" fontId="8" fillId="0" borderId="21" xfId="0" applyNumberFormat="1" applyFont="1" applyBorder="1" applyAlignment="1">
      <alignment horizontal="center" vertical="center"/>
    </xf>
    <xf numFmtId="41" fontId="8" fillId="0" borderId="21" xfId="0" applyNumberFormat="1" applyFont="1" applyBorder="1" applyAlignment="1">
      <alignment horizontal="right" vertical="center"/>
    </xf>
    <xf numFmtId="41" fontId="8" fillId="0" borderId="21" xfId="0" applyNumberFormat="1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198" fontId="8" fillId="33" borderId="11" xfId="0" applyNumberFormat="1" applyFont="1" applyFill="1" applyBorder="1" applyAlignment="1">
      <alignment horizontal="center" vertical="center"/>
    </xf>
    <xf numFmtId="41" fontId="8" fillId="33" borderId="11" xfId="0" applyNumberFormat="1" applyFont="1" applyFill="1" applyBorder="1" applyAlignment="1">
      <alignment horizontal="center" vertical="center"/>
    </xf>
    <xf numFmtId="41" fontId="8" fillId="33" borderId="11" xfId="0" applyNumberFormat="1" applyFont="1" applyFill="1" applyBorder="1" applyAlignment="1">
      <alignment horizontal="right" vertical="center"/>
    </xf>
    <xf numFmtId="41" fontId="8" fillId="33" borderId="11" xfId="0" applyNumberFormat="1" applyFont="1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left" vertical="center"/>
    </xf>
    <xf numFmtId="198" fontId="8" fillId="0" borderId="22" xfId="0" applyNumberFormat="1" applyFont="1" applyFill="1" applyBorder="1" applyAlignment="1">
      <alignment horizontal="center" vertical="center"/>
    </xf>
    <xf numFmtId="41" fontId="8" fillId="0" borderId="22" xfId="0" applyNumberFormat="1" applyFont="1" applyFill="1" applyBorder="1" applyAlignment="1">
      <alignment horizontal="center" vertical="center"/>
    </xf>
    <xf numFmtId="41" fontId="8" fillId="0" borderId="22" xfId="0" applyNumberFormat="1" applyFont="1" applyFill="1" applyBorder="1" applyAlignment="1">
      <alignment horizontal="right" vertical="center"/>
    </xf>
    <xf numFmtId="41" fontId="8" fillId="0" borderId="22" xfId="0" applyNumberFormat="1" applyFont="1" applyFill="1" applyBorder="1" applyAlignment="1">
      <alignment vertical="center"/>
    </xf>
    <xf numFmtId="41" fontId="8" fillId="0" borderId="20" xfId="0" applyNumberFormat="1" applyFont="1" applyBorder="1" applyAlignment="1" quotePrefix="1">
      <alignment horizontal="center" vertical="center"/>
    </xf>
    <xf numFmtId="0" fontId="8" fillId="0" borderId="20" xfId="0" applyFont="1" applyBorder="1" applyAlignment="1">
      <alignment horizontal="left" vertical="center"/>
    </xf>
    <xf numFmtId="41" fontId="8" fillId="0" borderId="20" xfId="0" applyNumberFormat="1" applyFont="1" applyBorder="1" applyAlignment="1" quotePrefix="1">
      <alignment horizontal="right" vertical="center"/>
    </xf>
    <xf numFmtId="0" fontId="8" fillId="34" borderId="20" xfId="0" applyFont="1" applyFill="1" applyBorder="1" applyAlignment="1">
      <alignment horizontal="center" vertical="center"/>
    </xf>
    <xf numFmtId="0" fontId="8" fillId="35" borderId="20" xfId="0" applyFont="1" applyFill="1" applyBorder="1" applyAlignment="1">
      <alignment horizontal="left" vertical="center"/>
    </xf>
    <xf numFmtId="198" fontId="8" fillId="36" borderId="20" xfId="0" applyNumberFormat="1" applyFont="1" applyFill="1" applyBorder="1" applyAlignment="1">
      <alignment horizontal="center" vertical="center"/>
    </xf>
    <xf numFmtId="41" fontId="8" fillId="37" borderId="20" xfId="0" applyNumberFormat="1" applyFont="1" applyFill="1" applyBorder="1" applyAlignment="1">
      <alignment horizontal="center" vertical="center"/>
    </xf>
    <xf numFmtId="41" fontId="8" fillId="38" borderId="20" xfId="0" applyNumberFormat="1" applyFont="1" applyFill="1" applyBorder="1" applyAlignment="1">
      <alignment horizontal="right" vertical="center"/>
    </xf>
    <xf numFmtId="41" fontId="8" fillId="39" borderId="20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Border="1" applyAlignment="1" quotePrefix="1">
      <alignment horizontal="center" vertical="center"/>
    </xf>
    <xf numFmtId="0" fontId="8" fillId="0" borderId="20" xfId="0" applyFont="1" applyBorder="1" applyAlignment="1">
      <alignment horizontal="left" vertical="center" wrapText="1"/>
    </xf>
    <xf numFmtId="198" fontId="8" fillId="0" borderId="20" xfId="0" applyNumberFormat="1" applyFont="1" applyFill="1" applyBorder="1" applyAlignment="1" quotePrefix="1">
      <alignment horizontal="center" vertical="center"/>
    </xf>
    <xf numFmtId="41" fontId="8" fillId="0" borderId="23" xfId="0" applyNumberFormat="1" applyFont="1" applyFill="1" applyBorder="1" applyAlignment="1">
      <alignment horizontal="center" vertical="center"/>
    </xf>
    <xf numFmtId="41" fontId="8" fillId="0" borderId="23" xfId="0" applyNumberFormat="1" applyFont="1" applyFill="1" applyBorder="1" applyAlignment="1">
      <alignment horizontal="right" vertical="center"/>
    </xf>
    <xf numFmtId="41" fontId="8" fillId="0" borderId="20" xfId="0" applyNumberFormat="1" applyFont="1" applyFill="1" applyBorder="1" applyAlignment="1">
      <alignment horizontal="right" vertical="center"/>
    </xf>
    <xf numFmtId="41" fontId="8" fillId="0" borderId="24" xfId="0" applyNumberFormat="1" applyFont="1" applyFill="1" applyBorder="1" applyAlignment="1">
      <alignment horizontal="right" vertical="center"/>
    </xf>
    <xf numFmtId="41" fontId="8" fillId="0" borderId="24" xfId="0" applyNumberFormat="1" applyFont="1" applyBorder="1" applyAlignment="1">
      <alignment horizontal="right" vertical="center"/>
    </xf>
    <xf numFmtId="41" fontId="8" fillId="0" borderId="22" xfId="0" applyNumberFormat="1" applyFont="1" applyBorder="1" applyAlignment="1">
      <alignment horizontal="right" vertical="center"/>
    </xf>
    <xf numFmtId="41" fontId="8" fillId="0" borderId="20" xfId="0" applyNumberFormat="1" applyFont="1" applyFill="1" applyBorder="1" applyAlignment="1">
      <alignment vertical="center"/>
    </xf>
    <xf numFmtId="41" fontId="8" fillId="0" borderId="23" xfId="0" applyNumberFormat="1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41" fontId="8" fillId="0" borderId="20" xfId="0" applyNumberFormat="1" applyFont="1" applyFill="1" applyBorder="1" applyAlignment="1" quotePrefix="1">
      <alignment horizontal="center" vertical="center"/>
    </xf>
    <xf numFmtId="41" fontId="8" fillId="0" borderId="23" xfId="0" applyNumberFormat="1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198" fontId="8" fillId="0" borderId="22" xfId="0" applyNumberFormat="1" applyFont="1" applyFill="1" applyBorder="1" applyAlignment="1" quotePrefix="1">
      <alignment horizontal="center" vertical="center"/>
    </xf>
    <xf numFmtId="41" fontId="8" fillId="0" borderId="24" xfId="0" applyNumberFormat="1" applyFont="1" applyBorder="1" applyAlignment="1">
      <alignment horizontal="center" vertical="center"/>
    </xf>
    <xf numFmtId="41" fontId="8" fillId="0" borderId="22" xfId="0" applyNumberFormat="1" applyFont="1" applyBorder="1" applyAlignment="1">
      <alignment horizontal="center" vertical="center"/>
    </xf>
    <xf numFmtId="41" fontId="8" fillId="0" borderId="22" xfId="0" applyNumberFormat="1" applyFont="1" applyBorder="1" applyAlignment="1">
      <alignment vertical="center"/>
    </xf>
    <xf numFmtId="41" fontId="8" fillId="0" borderId="24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/>
    </xf>
    <xf numFmtId="0" fontId="10" fillId="0" borderId="20" xfId="0" applyFont="1" applyBorder="1" applyAlignment="1" quotePrefix="1">
      <alignment horizontal="center" vertical="center"/>
    </xf>
    <xf numFmtId="0" fontId="8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22" xfId="0" applyFont="1" applyBorder="1" applyAlignment="1">
      <alignment vertical="center"/>
    </xf>
    <xf numFmtId="0" fontId="8" fillId="33" borderId="11" xfId="0" applyFont="1" applyFill="1" applyBorder="1" applyAlignment="1" quotePrefix="1">
      <alignment horizontal="center"/>
    </xf>
    <xf numFmtId="0" fontId="10" fillId="33" borderId="17" xfId="0" applyFont="1" applyFill="1" applyBorder="1" applyAlignment="1">
      <alignment/>
    </xf>
    <xf numFmtId="198" fontId="8" fillId="33" borderId="11" xfId="0" applyNumberFormat="1" applyFont="1" applyFill="1" applyBorder="1" applyAlignment="1" quotePrefix="1">
      <alignment horizontal="center"/>
    </xf>
    <xf numFmtId="41" fontId="8" fillId="33" borderId="11" xfId="0" applyNumberFormat="1" applyFont="1" applyFill="1" applyBorder="1" applyAlignment="1">
      <alignment horizontal="center"/>
    </xf>
    <xf numFmtId="0" fontId="8" fillId="33" borderId="12" xfId="0" applyFont="1" applyFill="1" applyBorder="1" applyAlignment="1" quotePrefix="1">
      <alignment horizontal="center"/>
    </xf>
    <xf numFmtId="0" fontId="10" fillId="33" borderId="25" xfId="0" applyFont="1" applyFill="1" applyBorder="1" applyAlignment="1">
      <alignment/>
    </xf>
    <xf numFmtId="198" fontId="8" fillId="33" borderId="12" xfId="0" applyNumberFormat="1" applyFont="1" applyFill="1" applyBorder="1" applyAlignment="1" quotePrefix="1">
      <alignment horizontal="center"/>
    </xf>
    <xf numFmtId="41" fontId="8" fillId="33" borderId="26" xfId="0" applyNumberFormat="1" applyFont="1" applyFill="1" applyBorder="1" applyAlignment="1">
      <alignment/>
    </xf>
    <xf numFmtId="41" fontId="8" fillId="33" borderId="12" xfId="0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10" fillId="33" borderId="15" xfId="0" applyFont="1" applyFill="1" applyBorder="1" applyAlignment="1">
      <alignment/>
    </xf>
    <xf numFmtId="198" fontId="8" fillId="33" borderId="10" xfId="0" applyNumberFormat="1" applyFont="1" applyFill="1" applyBorder="1" applyAlignment="1">
      <alignment horizontal="center"/>
    </xf>
    <xf numFmtId="41" fontId="8" fillId="33" borderId="14" xfId="0" applyNumberFormat="1" applyFont="1" applyFill="1" applyBorder="1" applyAlignment="1">
      <alignment/>
    </xf>
    <xf numFmtId="41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41" fontId="54" fillId="33" borderId="17" xfId="0" applyNumberFormat="1" applyFont="1" applyFill="1" applyBorder="1" applyAlignment="1">
      <alignment/>
    </xf>
    <xf numFmtId="41" fontId="8" fillId="33" borderId="11" xfId="0" applyNumberFormat="1" applyFont="1" applyFill="1" applyBorder="1" applyAlignment="1">
      <alignment/>
    </xf>
    <xf numFmtId="41" fontId="8" fillId="33" borderId="17" xfId="0" applyNumberFormat="1" applyFont="1" applyFill="1" applyBorder="1" applyAlignment="1">
      <alignment/>
    </xf>
    <xf numFmtId="0" fontId="8" fillId="33" borderId="11" xfId="0" applyFont="1" applyFill="1" applyBorder="1" applyAlignment="1">
      <alignment/>
    </xf>
    <xf numFmtId="199" fontId="8" fillId="33" borderId="27" xfId="0" applyNumberFormat="1" applyFont="1" applyFill="1" applyBorder="1" applyAlignment="1">
      <alignment horizontal="center"/>
    </xf>
    <xf numFmtId="199" fontId="8" fillId="33" borderId="28" xfId="0" applyNumberFormat="1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10" fillId="0" borderId="2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198" fontId="8" fillId="0" borderId="0" xfId="0" applyNumberFormat="1" applyFont="1" applyFill="1" applyBorder="1" applyAlignment="1" quotePrefix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right" vertical="center"/>
    </xf>
    <xf numFmtId="41" fontId="8" fillId="0" borderId="0" xfId="0" applyNumberFormat="1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198" fontId="8" fillId="0" borderId="31" xfId="0" applyNumberFormat="1" applyFont="1" applyFill="1" applyBorder="1" applyAlignment="1" quotePrefix="1">
      <alignment horizontal="center" vertical="center"/>
    </xf>
    <xf numFmtId="41" fontId="8" fillId="0" borderId="31" xfId="0" applyNumberFormat="1" applyFont="1" applyBorder="1" applyAlignment="1">
      <alignment horizontal="center" vertical="center"/>
    </xf>
    <xf numFmtId="41" fontId="8" fillId="0" borderId="31" xfId="0" applyNumberFormat="1" applyFont="1" applyBorder="1" applyAlignment="1">
      <alignment horizontal="right" vertical="center"/>
    </xf>
    <xf numFmtId="41" fontId="8" fillId="0" borderId="31" xfId="0" applyNumberFormat="1" applyFont="1" applyBorder="1" applyAlignment="1">
      <alignment vertical="center"/>
    </xf>
    <xf numFmtId="0" fontId="10" fillId="33" borderId="0" xfId="0" applyFont="1" applyFill="1" applyBorder="1" applyAlignment="1">
      <alignment horizontal="center"/>
    </xf>
    <xf numFmtId="198" fontId="8" fillId="0" borderId="20" xfId="0" applyNumberFormat="1" applyFont="1" applyBorder="1" applyAlignment="1">
      <alignment horizontal="right" vertical="center"/>
    </xf>
    <xf numFmtId="41" fontId="8" fillId="0" borderId="24" xfId="0" applyNumberFormat="1" applyFont="1" applyBorder="1" applyAlignment="1" quotePrefix="1">
      <alignment horizontal="right" vertical="center"/>
    </xf>
    <xf numFmtId="198" fontId="8" fillId="0" borderId="20" xfId="0" applyNumberFormat="1" applyFont="1" applyFill="1" applyBorder="1" applyAlignment="1">
      <alignment vertical="center"/>
    </xf>
    <xf numFmtId="198" fontId="8" fillId="0" borderId="23" xfId="0" applyNumberFormat="1" applyFont="1" applyFill="1" applyBorder="1" applyAlignment="1">
      <alignment vertical="center"/>
    </xf>
    <xf numFmtId="37" fontId="8" fillId="0" borderId="20" xfId="0" applyNumberFormat="1" applyFont="1" applyFill="1" applyBorder="1" applyAlignment="1">
      <alignment vertical="center"/>
    </xf>
    <xf numFmtId="41" fontId="8" fillId="0" borderId="30" xfId="0" applyNumberFormat="1" applyFont="1" applyFill="1" applyBorder="1" applyAlignment="1">
      <alignment vertical="center"/>
    </xf>
    <xf numFmtId="41" fontId="8" fillId="0" borderId="27" xfId="0" applyNumberFormat="1" applyFont="1" applyFill="1" applyBorder="1" applyAlignment="1">
      <alignment vertical="center"/>
    </xf>
    <xf numFmtId="41" fontId="8" fillId="33" borderId="11" xfId="0" applyNumberFormat="1" applyFont="1" applyFill="1" applyBorder="1" applyAlignment="1" quotePrefix="1">
      <alignment horizontal="right"/>
    </xf>
    <xf numFmtId="198" fontId="8" fillId="33" borderId="15" xfId="0" applyNumberFormat="1" applyFont="1" applyFill="1" applyBorder="1" applyAlignment="1">
      <alignment horizontal="center"/>
    </xf>
    <xf numFmtId="41" fontId="54" fillId="33" borderId="12" xfId="0" applyNumberFormat="1" applyFont="1" applyFill="1" applyBorder="1" applyAlignment="1">
      <alignment/>
    </xf>
    <xf numFmtId="41" fontId="54" fillId="33" borderId="10" xfId="0" applyNumberFormat="1" applyFont="1" applyFill="1" applyBorder="1" applyAlignment="1">
      <alignment/>
    </xf>
    <xf numFmtId="0" fontId="6" fillId="0" borderId="25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40" borderId="12" xfId="0" applyFont="1" applyFill="1" applyBorder="1" applyAlignment="1">
      <alignment horizontal="center"/>
    </xf>
    <xf numFmtId="0" fontId="4" fillId="40" borderId="25" xfId="0" applyFont="1" applyFill="1" applyBorder="1" applyAlignment="1">
      <alignment horizontal="center"/>
    </xf>
    <xf numFmtId="0" fontId="4" fillId="40" borderId="18" xfId="0" applyFont="1" applyFill="1" applyBorder="1" applyAlignment="1" quotePrefix="1">
      <alignment horizontal="center"/>
    </xf>
    <xf numFmtId="0" fontId="4" fillId="40" borderId="17" xfId="0" applyFont="1" applyFill="1" applyBorder="1" applyAlignment="1" quotePrefix="1">
      <alignment horizontal="center"/>
    </xf>
    <xf numFmtId="0" fontId="4" fillId="40" borderId="32" xfId="0" applyFont="1" applyFill="1" applyBorder="1" applyAlignment="1" quotePrefix="1">
      <alignment horizontal="center"/>
    </xf>
    <xf numFmtId="0" fontId="4" fillId="40" borderId="10" xfId="0" applyFont="1" applyFill="1" applyBorder="1" applyAlignment="1">
      <alignment horizontal="center"/>
    </xf>
    <xf numFmtId="0" fontId="4" fillId="40" borderId="15" xfId="0" applyFont="1" applyFill="1" applyBorder="1" applyAlignment="1">
      <alignment horizontal="center"/>
    </xf>
    <xf numFmtId="0" fontId="4" fillId="40" borderId="11" xfId="0" applyFont="1" applyFill="1" applyBorder="1" applyAlignment="1">
      <alignment horizontal="center" vertical="center"/>
    </xf>
    <xf numFmtId="0" fontId="4" fillId="40" borderId="17" xfId="0" applyFont="1" applyFill="1" applyBorder="1" applyAlignment="1">
      <alignment horizontal="center" vertical="center"/>
    </xf>
    <xf numFmtId="0" fontId="4" fillId="40" borderId="18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198" fontId="5" fillId="0" borderId="21" xfId="0" applyNumberFormat="1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center" vertical="center"/>
    </xf>
    <xf numFmtId="41" fontId="5" fillId="0" borderId="21" xfId="0" applyNumberFormat="1" applyFont="1" applyBorder="1" applyAlignment="1">
      <alignment horizontal="right" vertical="center"/>
    </xf>
    <xf numFmtId="41" fontId="5" fillId="0" borderId="21" xfId="0" applyNumberFormat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98" fontId="5" fillId="0" borderId="22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center" vertical="center"/>
    </xf>
    <xf numFmtId="41" fontId="5" fillId="0" borderId="13" xfId="0" applyNumberFormat="1" applyFont="1" applyBorder="1" applyAlignment="1">
      <alignment horizontal="right" vertical="center"/>
    </xf>
    <xf numFmtId="41" fontId="5" fillId="0" borderId="13" xfId="0" applyNumberFormat="1" applyFont="1" applyBorder="1" applyAlignment="1">
      <alignment vertical="center"/>
    </xf>
    <xf numFmtId="41" fontId="5" fillId="0" borderId="20" xfId="0" applyNumberFormat="1" applyFont="1" applyBorder="1" applyAlignment="1">
      <alignment horizontal="right" vertical="center"/>
    </xf>
    <xf numFmtId="198" fontId="5" fillId="0" borderId="13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41" fontId="5" fillId="0" borderId="20" xfId="0" applyNumberFormat="1" applyFont="1" applyBorder="1" applyAlignment="1">
      <alignment horizontal="center" vertical="center"/>
    </xf>
    <xf numFmtId="41" fontId="5" fillId="0" borderId="20" xfId="0" applyNumberFormat="1" applyFont="1" applyBorder="1" applyAlignment="1">
      <alignment vertical="center"/>
    </xf>
    <xf numFmtId="41" fontId="5" fillId="0" borderId="20" xfId="0" applyNumberFormat="1" applyFont="1" applyBorder="1" applyAlignment="1" quotePrefix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198" fontId="5" fillId="0" borderId="20" xfId="0" applyNumberFormat="1" applyFont="1" applyFill="1" applyBorder="1" applyAlignment="1" quotePrefix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198" fontId="5" fillId="0" borderId="31" xfId="0" applyNumberFormat="1" applyFont="1" applyFill="1" applyBorder="1" applyAlignment="1" quotePrefix="1">
      <alignment horizontal="center" vertical="center"/>
    </xf>
    <xf numFmtId="41" fontId="5" fillId="0" borderId="31" xfId="0" applyNumberFormat="1" applyFont="1" applyBorder="1" applyAlignment="1">
      <alignment horizontal="center" vertical="center"/>
    </xf>
    <xf numFmtId="41" fontId="5" fillId="0" borderId="31" xfId="0" applyNumberFormat="1" applyFont="1" applyBorder="1" applyAlignment="1">
      <alignment horizontal="right" vertical="center"/>
    </xf>
    <xf numFmtId="41" fontId="5" fillId="0" borderId="31" xfId="0" applyNumberFormat="1" applyFont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vertical="center"/>
    </xf>
    <xf numFmtId="41" fontId="5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198" fontId="5" fillId="0" borderId="10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198" fontId="5" fillId="0" borderId="12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right" vertical="center"/>
    </xf>
    <xf numFmtId="41" fontId="5" fillId="0" borderId="1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9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1" fontId="5" fillId="0" borderId="0" xfId="0" applyNumberFormat="1" applyFont="1" applyBorder="1" applyAlignment="1" quotePrefix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198" fontId="5" fillId="0" borderId="11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right" vertical="center"/>
    </xf>
    <xf numFmtId="41" fontId="5" fillId="0" borderId="11" xfId="0" applyNumberFormat="1" applyFont="1" applyBorder="1" applyAlignment="1" quotePrefix="1">
      <alignment horizontal="right" vertical="center"/>
    </xf>
    <xf numFmtId="41" fontId="5" fillId="0" borderId="11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41" borderId="13" xfId="0" applyFont="1" applyFill="1" applyBorder="1" applyAlignment="1">
      <alignment horizontal="center" vertical="center"/>
    </xf>
    <xf numFmtId="0" fontId="5" fillId="42" borderId="13" xfId="0" applyFont="1" applyFill="1" applyBorder="1" applyAlignment="1">
      <alignment horizontal="left" vertical="center"/>
    </xf>
    <xf numFmtId="198" fontId="5" fillId="43" borderId="13" xfId="0" applyNumberFormat="1" applyFont="1" applyFill="1" applyBorder="1" applyAlignment="1">
      <alignment horizontal="center" vertical="center"/>
    </xf>
    <xf numFmtId="41" fontId="5" fillId="44" borderId="13" xfId="0" applyNumberFormat="1" applyFont="1" applyFill="1" applyBorder="1" applyAlignment="1">
      <alignment horizontal="center" vertical="center"/>
    </xf>
    <xf numFmtId="41" fontId="5" fillId="45" borderId="13" xfId="0" applyNumberFormat="1" applyFont="1" applyFill="1" applyBorder="1" applyAlignment="1">
      <alignment horizontal="right" vertical="center"/>
    </xf>
    <xf numFmtId="41" fontId="5" fillId="46" borderId="13" xfId="0" applyNumberFormat="1" applyFont="1" applyFill="1" applyBorder="1" applyAlignment="1">
      <alignment vertical="center"/>
    </xf>
    <xf numFmtId="0" fontId="3" fillId="47" borderId="13" xfId="0" applyFont="1" applyFill="1" applyBorder="1" applyAlignment="1">
      <alignment horizontal="center" vertical="center"/>
    </xf>
    <xf numFmtId="0" fontId="5" fillId="48" borderId="11" xfId="0" applyFont="1" applyFill="1" applyBorder="1" applyAlignment="1">
      <alignment horizontal="center" vertical="center"/>
    </xf>
    <xf numFmtId="0" fontId="5" fillId="49" borderId="11" xfId="0" applyFont="1" applyFill="1" applyBorder="1" applyAlignment="1">
      <alignment horizontal="left" vertical="center"/>
    </xf>
    <xf numFmtId="198" fontId="5" fillId="50" borderId="11" xfId="0" applyNumberFormat="1" applyFont="1" applyFill="1" applyBorder="1" applyAlignment="1">
      <alignment horizontal="center" vertical="center"/>
    </xf>
    <xf numFmtId="41" fontId="5" fillId="51" borderId="11" xfId="0" applyNumberFormat="1" applyFont="1" applyFill="1" applyBorder="1" applyAlignment="1">
      <alignment horizontal="center" vertical="center"/>
    </xf>
    <xf numFmtId="41" fontId="5" fillId="52" borderId="11" xfId="0" applyNumberFormat="1" applyFont="1" applyFill="1" applyBorder="1" applyAlignment="1">
      <alignment horizontal="right" vertical="center"/>
    </xf>
    <xf numFmtId="41" fontId="5" fillId="53" borderId="11" xfId="0" applyNumberFormat="1" applyFont="1" applyFill="1" applyBorder="1" applyAlignment="1">
      <alignment vertical="center"/>
    </xf>
    <xf numFmtId="0" fontId="3" fillId="54" borderId="11" xfId="0" applyFont="1" applyFill="1" applyBorder="1" applyAlignment="1">
      <alignment horizontal="center" vertical="center"/>
    </xf>
    <xf numFmtId="41" fontId="5" fillId="0" borderId="11" xfId="0" applyNumberFormat="1" applyFont="1" applyBorder="1" applyAlignment="1" quotePrefix="1">
      <alignment horizontal="center" vertical="center"/>
    </xf>
    <xf numFmtId="41" fontId="5" fillId="0" borderId="10" xfId="0" applyNumberFormat="1" applyFont="1" applyBorder="1" applyAlignment="1" quotePrefix="1">
      <alignment horizontal="center" vertical="center"/>
    </xf>
    <xf numFmtId="41" fontId="5" fillId="0" borderId="12" xfId="0" applyNumberFormat="1" applyFont="1" applyBorder="1" applyAlignment="1" quotePrefix="1">
      <alignment horizontal="center" vertical="center"/>
    </xf>
    <xf numFmtId="41" fontId="5" fillId="0" borderId="33" xfId="0" applyNumberFormat="1" applyFont="1" applyBorder="1" applyAlignment="1">
      <alignment vertical="center"/>
    </xf>
    <xf numFmtId="41" fontId="5" fillId="0" borderId="13" xfId="0" applyNumberFormat="1" applyFont="1" applyBorder="1" applyAlignment="1" quotePrefix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41" fontId="5" fillId="0" borderId="34" xfId="0" applyNumberFormat="1" applyFont="1" applyBorder="1" applyAlignment="1">
      <alignment vertical="center"/>
    </xf>
    <xf numFmtId="41" fontId="5" fillId="0" borderId="32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41" fontId="5" fillId="0" borderId="17" xfId="0" applyNumberFormat="1" applyFont="1" applyBorder="1" applyAlignment="1">
      <alignment horizontal="right" vertical="center"/>
    </xf>
    <xf numFmtId="41" fontId="5" fillId="0" borderId="17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13" xfId="0" applyNumberFormat="1" applyFont="1" applyFill="1" applyBorder="1" applyAlignment="1">
      <alignment horizontal="right" vertical="center"/>
    </xf>
    <xf numFmtId="0" fontId="5" fillId="0" borderId="21" xfId="0" applyFont="1" applyBorder="1" applyAlignment="1">
      <alignment horizontal="left" vertical="center" wrapText="1"/>
    </xf>
    <xf numFmtId="198" fontId="5" fillId="0" borderId="21" xfId="0" applyNumberFormat="1" applyFont="1" applyFill="1" applyBorder="1" applyAlignment="1" quotePrefix="1">
      <alignment horizontal="center" vertical="center"/>
    </xf>
    <xf numFmtId="41" fontId="5" fillId="0" borderId="12" xfId="0" applyNumberFormat="1" applyFont="1" applyFill="1" applyBorder="1" applyAlignment="1">
      <alignment horizontal="center" vertical="center"/>
    </xf>
    <xf numFmtId="41" fontId="5" fillId="0" borderId="35" xfId="0" applyNumberFormat="1" applyFont="1" applyFill="1" applyBorder="1" applyAlignment="1">
      <alignment horizontal="right" vertical="center"/>
    </xf>
    <xf numFmtId="41" fontId="5" fillId="0" borderId="21" xfId="0" applyNumberFormat="1" applyFont="1" applyFill="1" applyBorder="1" applyAlignment="1">
      <alignment horizontal="right" vertical="center"/>
    </xf>
    <xf numFmtId="41" fontId="5" fillId="0" borderId="21" xfId="0" applyNumberFormat="1" applyFont="1" applyFill="1" applyBorder="1" applyAlignment="1">
      <alignment vertical="center"/>
    </xf>
    <xf numFmtId="41" fontId="5" fillId="0" borderId="35" xfId="0" applyNumberFormat="1" applyFont="1" applyFill="1" applyBorder="1" applyAlignment="1">
      <alignment vertical="center"/>
    </xf>
    <xf numFmtId="198" fontId="5" fillId="0" borderId="21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198" fontId="5" fillId="0" borderId="11" xfId="0" applyNumberFormat="1" applyFont="1" applyFill="1" applyBorder="1" applyAlignment="1" quotePrefix="1">
      <alignment horizontal="center" vertical="center"/>
    </xf>
    <xf numFmtId="41" fontId="5" fillId="0" borderId="11" xfId="0" applyNumberFormat="1" applyFont="1" applyFill="1" applyBorder="1" applyAlignment="1">
      <alignment horizontal="center" vertical="center"/>
    </xf>
    <xf numFmtId="41" fontId="5" fillId="0" borderId="11" xfId="0" applyNumberFormat="1" applyFont="1" applyFill="1" applyBorder="1" applyAlignment="1" quotePrefix="1">
      <alignment horizontal="center" vertical="center"/>
    </xf>
    <xf numFmtId="41" fontId="5" fillId="0" borderId="17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horizontal="right" vertical="center"/>
    </xf>
    <xf numFmtId="41" fontId="5" fillId="0" borderId="11" xfId="0" applyNumberFormat="1" applyFont="1" applyFill="1" applyBorder="1" applyAlignment="1">
      <alignment vertical="center"/>
    </xf>
    <xf numFmtId="41" fontId="5" fillId="0" borderId="17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left" vertical="center" wrapText="1"/>
    </xf>
    <xf numFmtId="0" fontId="5" fillId="55" borderId="11" xfId="0" applyFont="1" applyFill="1" applyBorder="1" applyAlignment="1">
      <alignment vertical="center"/>
    </xf>
    <xf numFmtId="198" fontId="5" fillId="56" borderId="11" xfId="0" applyNumberFormat="1" applyFont="1" applyFill="1" applyBorder="1" applyAlignment="1" quotePrefix="1">
      <alignment horizontal="center" vertical="center"/>
    </xf>
    <xf numFmtId="198" fontId="5" fillId="0" borderId="11" xfId="0" applyNumberFormat="1" applyFont="1" applyBorder="1" applyAlignment="1" quotePrefix="1">
      <alignment horizontal="center" vertical="center"/>
    </xf>
    <xf numFmtId="41" fontId="5" fillId="0" borderId="17" xfId="0" applyNumberFormat="1" applyFont="1" applyBorder="1" applyAlignment="1" quotePrefix="1">
      <alignment horizontal="right" vertical="center"/>
    </xf>
    <xf numFmtId="198" fontId="5" fillId="0" borderId="11" xfId="0" applyNumberFormat="1" applyFont="1" applyBorder="1" applyAlignment="1">
      <alignment vertical="center"/>
    </xf>
    <xf numFmtId="41" fontId="5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198" fontId="8" fillId="33" borderId="25" xfId="0" applyNumberFormat="1" applyFont="1" applyFill="1" applyBorder="1" applyAlignment="1" quotePrefix="1">
      <alignment horizontal="center"/>
    </xf>
    <xf numFmtId="198" fontId="8" fillId="33" borderId="34" xfId="0" applyNumberFormat="1" applyFont="1" applyFill="1" applyBorder="1" applyAlignment="1" quotePrefix="1">
      <alignment horizontal="center"/>
    </xf>
    <xf numFmtId="198" fontId="8" fillId="33" borderId="16" xfId="0" applyNumberFormat="1" applyFont="1" applyFill="1" applyBorder="1" applyAlignment="1">
      <alignment horizontal="center"/>
    </xf>
    <xf numFmtId="41" fontId="12" fillId="33" borderId="10" xfId="38" applyNumberFormat="1" applyFont="1" applyFill="1" applyBorder="1" applyAlignment="1" quotePrefix="1">
      <alignment horizontal="right"/>
    </xf>
    <xf numFmtId="0" fontId="1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14" fillId="0" borderId="24" xfId="0" applyFont="1" applyBorder="1" applyAlignment="1">
      <alignment vertical="center"/>
    </xf>
    <xf numFmtId="0" fontId="8" fillId="57" borderId="10" xfId="0" applyFont="1" applyFill="1" applyBorder="1" applyAlignment="1">
      <alignment horizontal="center" vertical="center"/>
    </xf>
    <xf numFmtId="0" fontId="14" fillId="0" borderId="36" xfId="0" applyFont="1" applyBorder="1" applyAlignment="1">
      <alignment vertical="center"/>
    </xf>
    <xf numFmtId="41" fontId="8" fillId="0" borderId="37" xfId="0" applyNumberFormat="1" applyFont="1" applyBorder="1" applyAlignment="1">
      <alignment horizontal="center" vertical="center"/>
    </xf>
    <xf numFmtId="41" fontId="8" fillId="0" borderId="36" xfId="0" applyNumberFormat="1" applyFont="1" applyBorder="1" applyAlignment="1">
      <alignment horizontal="right" vertical="center"/>
    </xf>
    <xf numFmtId="41" fontId="8" fillId="0" borderId="37" xfId="0" applyNumberFormat="1" applyFont="1" applyBorder="1" applyAlignment="1">
      <alignment horizontal="right" vertical="center"/>
    </xf>
    <xf numFmtId="41" fontId="8" fillId="0" borderId="38" xfId="0" applyNumberFormat="1" applyFont="1" applyBorder="1" applyAlignment="1">
      <alignment horizontal="right" vertical="center"/>
    </xf>
    <xf numFmtId="41" fontId="8" fillId="0" borderId="37" xfId="0" applyNumberFormat="1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198" fontId="8" fillId="0" borderId="31" xfId="0" applyNumberFormat="1" applyFont="1" applyBorder="1" applyAlignment="1">
      <alignment horizontal="center" vertical="center"/>
    </xf>
    <xf numFmtId="41" fontId="8" fillId="0" borderId="31" xfId="0" applyNumberFormat="1" applyFont="1" applyBorder="1" applyAlignment="1" quotePrefix="1">
      <alignment horizontal="center" vertical="center"/>
    </xf>
    <xf numFmtId="41" fontId="8" fillId="0" borderId="31" xfId="0" applyNumberFormat="1" applyFont="1" applyBorder="1" applyAlignment="1" quotePrefix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4" fillId="40" borderId="12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40" borderId="18" xfId="0" applyFont="1" applyFill="1" applyBorder="1" applyAlignment="1">
      <alignment horizontal="center" vertical="center"/>
    </xf>
    <xf numFmtId="0" fontId="4" fillId="40" borderId="17" xfId="0" applyFont="1" applyFill="1" applyBorder="1" applyAlignment="1" quotePrefix="1">
      <alignment horizontal="center" vertical="center"/>
    </xf>
    <xf numFmtId="0" fontId="4" fillId="40" borderId="32" xfId="0" applyFont="1" applyFill="1" applyBorder="1" applyAlignment="1" quotePrefix="1">
      <alignment horizontal="center" vertical="center"/>
    </xf>
    <xf numFmtId="0" fontId="4" fillId="40" borderId="17" xfId="0" applyFont="1" applyFill="1" applyBorder="1" applyAlignment="1">
      <alignment horizontal="center" vertical="center"/>
    </xf>
    <xf numFmtId="0" fontId="4" fillId="40" borderId="3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7" fillId="40" borderId="18" xfId="0" applyFont="1" applyFill="1" applyBorder="1" applyAlignment="1">
      <alignment horizontal="left" vertical="center"/>
    </xf>
    <xf numFmtId="0" fontId="7" fillId="40" borderId="17" xfId="0" applyFont="1" applyFill="1" applyBorder="1" applyAlignment="1">
      <alignment horizontal="left" vertical="center"/>
    </xf>
    <xf numFmtId="0" fontId="7" fillId="40" borderId="32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0" fillId="33" borderId="12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center" vertical="center"/>
    </xf>
    <xf numFmtId="0" fontId="10" fillId="33" borderId="25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10" fillId="33" borderId="34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0" fillId="33" borderId="33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5" xfId="0" applyFont="1" applyFill="1" applyBorder="1" applyAlignment="1" quotePrefix="1">
      <alignment horizontal="center" vertical="center"/>
    </xf>
    <xf numFmtId="0" fontId="10" fillId="33" borderId="16" xfId="0" applyFont="1" applyFill="1" applyBorder="1" applyAlignment="1" quotePrefix="1">
      <alignment horizontal="center" vertical="center"/>
    </xf>
    <xf numFmtId="0" fontId="10" fillId="33" borderId="26" xfId="0" applyFont="1" applyFill="1" applyBorder="1" applyAlignment="1">
      <alignment horizontal="center"/>
    </xf>
    <xf numFmtId="0" fontId="10" fillId="33" borderId="25" xfId="0" applyFont="1" applyFill="1" applyBorder="1" applyAlignment="1">
      <alignment horizontal="center"/>
    </xf>
    <xf numFmtId="0" fontId="10" fillId="33" borderId="34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3" borderId="33" xfId="0" applyFont="1" applyFill="1" applyBorder="1" applyAlignment="1">
      <alignment horizontal="center"/>
    </xf>
    <xf numFmtId="0" fontId="8" fillId="58" borderId="14" xfId="0" applyFont="1" applyFill="1" applyBorder="1" applyAlignment="1">
      <alignment horizontal="center" vertical="center"/>
    </xf>
    <xf numFmtId="0" fontId="8" fillId="59" borderId="15" xfId="0" applyFont="1" applyFill="1" applyBorder="1" applyAlignment="1">
      <alignment horizontal="center" vertical="center"/>
    </xf>
    <xf numFmtId="0" fontId="8" fillId="6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 quotePrefix="1">
      <alignment horizontal="center" vertical="center"/>
    </xf>
    <xf numFmtId="199" fontId="8" fillId="33" borderId="25" xfId="0" applyNumberFormat="1" applyFont="1" applyFill="1" applyBorder="1" applyAlignment="1">
      <alignment horizontal="center"/>
    </xf>
    <xf numFmtId="199" fontId="8" fillId="33" borderId="15" xfId="0" applyNumberFormat="1" applyFont="1" applyFill="1" applyBorder="1" applyAlignment="1">
      <alignment horizontal="center"/>
    </xf>
    <xf numFmtId="199" fontId="8" fillId="33" borderId="34" xfId="0" applyNumberFormat="1" applyFont="1" applyFill="1" applyBorder="1" applyAlignment="1">
      <alignment horizontal="center"/>
    </xf>
    <xf numFmtId="199" fontId="8" fillId="33" borderId="16" xfId="0" applyNumberFormat="1" applyFont="1" applyFill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91;&#3634;&#3609;&#3607;&#3637;&#3656;&#3609;&#3657;&#3629;&#3591;&#3651;&#3627;&#3617;&#3656;&#3605;&#3657;&#3629;&#3591;&#3607;&#3635;&#3588;&#3619;&#3633;&#3610;\&#3611;&#3619;&#3633;&#3610;&#3588;&#3640;&#3603;&#3623;&#3640;&#3602;&#3636;&#3629;&#3610;&#3605;.&#3605;&#3632;&#3648;&#3588;&#3637;&#3618;&#3609;&#3607;&#3629;&#3591;57\&#3610;&#3633;&#3597;&#3594;&#3637;&#3619;&#3634;&#3618;&#3621;&#3632;&#3648;&#3629;&#3637;&#3618;&#3604;&#3649;&#3621;&#3632;&#3588;&#3635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'ข้อมูล_บันทึกก่อน' "/>
      <sheetName val="if_อัตราเงินเดือน"/>
      <sheetName val="กิตติศักดิ์"/>
      <sheetName val="วานิช"/>
      <sheetName val="สิทธิพร"/>
      <sheetName val="บุษบา"/>
      <sheetName val="เฉลิมชัย"/>
      <sheetName val="วนิดา"/>
      <sheetName val="เดชา"/>
      <sheetName val="จันทกานต์"/>
      <sheetName val="ผกา"/>
      <sheetName val="เบญจวรรณ"/>
      <sheetName val="ชนิศา"/>
      <sheetName val="พัชรินทร์"/>
      <sheetName val="เพชรรัตน์"/>
      <sheetName val="ทีปรัตน์"/>
      <sheetName val="โสฬส"/>
      <sheetName val="ณภัทร"/>
    </sheetNames>
    <sheetDataSet>
      <sheetData sheetId="0">
        <row r="2">
          <cell r="A2" t="str">
            <v>น.ส.บุษบามินตรา ยาประจัน</v>
          </cell>
        </row>
        <row r="3">
          <cell r="A3" t="str">
            <v>นางจิราพร  พูลนวล</v>
          </cell>
        </row>
        <row r="4">
          <cell r="A4" t="str">
            <v>นางชนิศา  วงศ์เพชร</v>
          </cell>
        </row>
        <row r="5">
          <cell r="A5" t="str">
            <v>นางผกา  ใจงาม</v>
          </cell>
        </row>
        <row r="6">
          <cell r="A6" t="str">
            <v>น.ส.จันทกานต์  ช่วยแก้ว</v>
          </cell>
        </row>
        <row r="7">
          <cell r="A7" t="str">
            <v>น.ส.เบญจวรรณ  ตั้งวงศ์</v>
          </cell>
        </row>
        <row r="8">
          <cell r="A8" t="str">
            <v>นางสาวภาวนา  สมแรง</v>
          </cell>
        </row>
        <row r="9">
          <cell r="A9" t="str">
            <v>นางสาววนิดา  เพ็งศรี</v>
          </cell>
        </row>
        <row r="10">
          <cell r="A10" t="str">
            <v>นางสาวอัจฉรา  หมานพัฒน์</v>
          </cell>
        </row>
        <row r="11">
          <cell r="A11" t="str">
            <v>นายกิตติศักดิ์  สุวรรณจันทร์</v>
          </cell>
        </row>
        <row r="12">
          <cell r="A12" t="str">
            <v>นายเฉลิมชัย  นาคสวาท</v>
          </cell>
        </row>
        <row r="13">
          <cell r="A13" t="str">
            <v>นายเดชา  หุพาทิพย์</v>
          </cell>
        </row>
        <row r="14">
          <cell r="A14" t="str">
            <v>นายทีปรัตน์  พรหมวิเศษ</v>
          </cell>
        </row>
        <row r="15">
          <cell r="A15" t="str">
            <v>นายเพชรรัตน์  วิชิตแย้ม</v>
          </cell>
        </row>
        <row r="16">
          <cell r="A16" t="str">
            <v>นายวานิช  พฤกษวานิช</v>
          </cell>
        </row>
        <row r="17">
          <cell r="A17" t="str">
            <v>นายสิทธิพร  สุวรรณศรี</v>
          </cell>
        </row>
        <row r="18">
          <cell r="A18" t="str">
            <v>นายโสฬส  พิทักษ์วงศ์</v>
          </cell>
        </row>
        <row r="19">
          <cell r="A19" t="str">
            <v>นายณภัทร  สุขุมทอง</v>
          </cell>
        </row>
        <row r="20">
          <cell r="A20" t="str">
            <v>นางสาวพัชรินทร์  จูสม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zoomScalePageLayoutView="0" workbookViewId="0" topLeftCell="A1">
      <selection activeCell="M80" sqref="M80"/>
    </sheetView>
  </sheetViews>
  <sheetFormatPr defaultColWidth="9.140625" defaultRowHeight="12.75"/>
  <cols>
    <col min="1" max="1" width="4.140625" style="3" customWidth="1"/>
    <col min="2" max="2" width="27.140625" style="3" customWidth="1"/>
    <col min="3" max="3" width="14.140625" style="3" hidden="1" customWidth="1"/>
    <col min="4" max="4" width="6.7109375" style="3" customWidth="1"/>
    <col min="5" max="5" width="9.00390625" style="2" customWidth="1"/>
    <col min="6" max="6" width="10.421875" style="3" customWidth="1"/>
    <col min="7" max="12" width="4.8515625" style="3" hidden="1" customWidth="1"/>
    <col min="13" max="13" width="10.28125" style="3" customWidth="1"/>
    <col min="14" max="14" width="9.7109375" style="3" customWidth="1"/>
    <col min="15" max="15" width="9.28125" style="3" customWidth="1"/>
    <col min="16" max="16" width="9.7109375" style="3" hidden="1" customWidth="1"/>
    <col min="17" max="18" width="9.57421875" style="3" hidden="1" customWidth="1"/>
    <col min="19" max="19" width="7.421875" style="2" customWidth="1"/>
    <col min="20" max="20" width="12.140625" style="3" bestFit="1" customWidth="1"/>
    <col min="21" max="21" width="11.00390625" style="3" bestFit="1" customWidth="1"/>
    <col min="22" max="16384" width="9.140625" style="3" customWidth="1"/>
  </cols>
  <sheetData>
    <row r="1" spans="1:19" ht="21" customHeight="1">
      <c r="A1" s="298">
        <v>29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</row>
    <row r="2" spans="1:19" ht="30" customHeight="1">
      <c r="A2" s="300" t="s">
        <v>86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2"/>
    </row>
    <row r="3" spans="1:19" ht="21" customHeight="1">
      <c r="A3" s="270"/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</row>
    <row r="4" spans="1:19" ht="21" customHeight="1">
      <c r="A4" s="6"/>
      <c r="B4" s="303" t="s">
        <v>87</v>
      </c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</row>
    <row r="5" spans="1:19" ht="21" customHeight="1">
      <c r="A5" s="303" t="s">
        <v>88</v>
      </c>
      <c r="B5" s="303"/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O5" s="303"/>
      <c r="P5" s="303"/>
      <c r="Q5" s="303"/>
      <c r="R5" s="303"/>
      <c r="S5" s="303"/>
    </row>
    <row r="6" spans="1:19" ht="21" customHeight="1">
      <c r="A6" s="145"/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</row>
    <row r="7" spans="1:19" s="148" customFormat="1" ht="21" customHeight="1">
      <c r="A7" s="146"/>
      <c r="B7" s="146" t="s">
        <v>79</v>
      </c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7"/>
      <c r="P7" s="147"/>
      <c r="Q7" s="147"/>
      <c r="R7" s="147"/>
      <c r="S7" s="147"/>
    </row>
    <row r="8" spans="1:19" s="148" customFormat="1" ht="21" customHeight="1">
      <c r="A8" s="146"/>
      <c r="B8" s="299" t="s">
        <v>90</v>
      </c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</row>
    <row r="9" spans="1:19" s="148" customFormat="1" ht="21" customHeight="1">
      <c r="A9" s="290" t="s">
        <v>0</v>
      </c>
      <c r="B9" s="290" t="s">
        <v>91</v>
      </c>
      <c r="C9" s="290"/>
      <c r="D9" s="149" t="s">
        <v>1</v>
      </c>
      <c r="E9" s="149" t="s">
        <v>10</v>
      </c>
      <c r="F9" s="150" t="s">
        <v>8</v>
      </c>
      <c r="G9" s="292" t="s">
        <v>24</v>
      </c>
      <c r="H9" s="293"/>
      <c r="I9" s="294"/>
      <c r="J9" s="151"/>
      <c r="K9" s="152"/>
      <c r="L9" s="153"/>
      <c r="M9" s="292" t="s">
        <v>80</v>
      </c>
      <c r="N9" s="295"/>
      <c r="O9" s="296"/>
      <c r="P9" s="292"/>
      <c r="Q9" s="295"/>
      <c r="R9" s="296"/>
      <c r="S9" s="290" t="s">
        <v>7</v>
      </c>
    </row>
    <row r="10" spans="1:19" s="148" customFormat="1" ht="21" customHeight="1">
      <c r="A10" s="291"/>
      <c r="B10" s="291"/>
      <c r="C10" s="291"/>
      <c r="D10" s="154" t="s">
        <v>23</v>
      </c>
      <c r="E10" s="154" t="s">
        <v>75</v>
      </c>
      <c r="F10" s="155" t="s">
        <v>76</v>
      </c>
      <c r="G10" s="156">
        <v>2561</v>
      </c>
      <c r="H10" s="157">
        <v>2562</v>
      </c>
      <c r="I10" s="158">
        <v>2563</v>
      </c>
      <c r="J10" s="156">
        <v>2561</v>
      </c>
      <c r="K10" s="157">
        <v>2562</v>
      </c>
      <c r="L10" s="158">
        <v>2563</v>
      </c>
      <c r="M10" s="156">
        <v>2561</v>
      </c>
      <c r="N10" s="157">
        <v>2562</v>
      </c>
      <c r="O10" s="158">
        <v>2563</v>
      </c>
      <c r="P10" s="156">
        <v>2561</v>
      </c>
      <c r="Q10" s="157">
        <v>2562</v>
      </c>
      <c r="R10" s="158">
        <v>2563</v>
      </c>
      <c r="S10" s="291"/>
    </row>
    <row r="11" spans="1:19" s="148" customFormat="1" ht="21" customHeight="1">
      <c r="A11" s="159">
        <v>1</v>
      </c>
      <c r="B11" s="160" t="s">
        <v>111</v>
      </c>
      <c r="C11" s="161" t="s">
        <v>57</v>
      </c>
      <c r="D11" s="162">
        <v>1</v>
      </c>
      <c r="E11" s="162">
        <v>46560</v>
      </c>
      <c r="F11" s="163" t="e">
        <f>#REF!</f>
        <v>#REF!</v>
      </c>
      <c r="G11" s="162">
        <v>1</v>
      </c>
      <c r="H11" s="162">
        <v>1</v>
      </c>
      <c r="I11" s="162">
        <v>1</v>
      </c>
      <c r="J11" s="163">
        <v>0</v>
      </c>
      <c r="K11" s="163">
        <v>0</v>
      </c>
      <c r="L11" s="163">
        <v>0</v>
      </c>
      <c r="M11" s="164">
        <v>19920</v>
      </c>
      <c r="N11" s="164">
        <v>19560</v>
      </c>
      <c r="O11" s="164">
        <v>20280</v>
      </c>
      <c r="P11" s="164" t="e">
        <f>#REF!</f>
        <v>#REF!</v>
      </c>
      <c r="Q11" s="164" t="e">
        <f>#REF!</f>
        <v>#REF!</v>
      </c>
      <c r="R11" s="164" t="e">
        <f>#REF!</f>
        <v>#REF!</v>
      </c>
      <c r="S11" s="159"/>
    </row>
    <row r="12" spans="1:19" s="148" customFormat="1" ht="21" customHeight="1">
      <c r="A12" s="194"/>
      <c r="B12" s="195" t="s">
        <v>77</v>
      </c>
      <c r="C12" s="196"/>
      <c r="D12" s="197"/>
      <c r="E12" s="197"/>
      <c r="F12" s="198"/>
      <c r="G12" s="197"/>
      <c r="H12" s="197"/>
      <c r="I12" s="197"/>
      <c r="J12" s="198"/>
      <c r="K12" s="198"/>
      <c r="L12" s="198"/>
      <c r="M12" s="193"/>
      <c r="N12" s="193"/>
      <c r="O12" s="193"/>
      <c r="P12" s="193"/>
      <c r="Q12" s="193"/>
      <c r="R12" s="193"/>
      <c r="S12" s="194"/>
    </row>
    <row r="13" spans="1:19" s="148" customFormat="1" ht="21" customHeight="1">
      <c r="A13" s="165">
        <v>2</v>
      </c>
      <c r="B13" s="166" t="s">
        <v>112</v>
      </c>
      <c r="C13" s="167" t="s">
        <v>58</v>
      </c>
      <c r="D13" s="168">
        <v>1</v>
      </c>
      <c r="E13" s="168">
        <v>30220</v>
      </c>
      <c r="F13" s="169">
        <v>404640</v>
      </c>
      <c r="G13" s="168">
        <v>1</v>
      </c>
      <c r="H13" s="168">
        <v>1</v>
      </c>
      <c r="I13" s="168">
        <v>1</v>
      </c>
      <c r="J13" s="169">
        <v>0</v>
      </c>
      <c r="K13" s="169">
        <v>0</v>
      </c>
      <c r="L13" s="169">
        <v>0</v>
      </c>
      <c r="M13" s="170">
        <v>13440</v>
      </c>
      <c r="N13" s="170">
        <v>13320</v>
      </c>
      <c r="O13" s="170">
        <v>13320</v>
      </c>
      <c r="P13" s="170" t="e">
        <f>#REF!</f>
        <v>#REF!</v>
      </c>
      <c r="Q13" s="170" t="e">
        <f>#REF!</f>
        <v>#REF!</v>
      </c>
      <c r="R13" s="170" t="e">
        <f>#REF!</f>
        <v>#REF!</v>
      </c>
      <c r="S13" s="165"/>
    </row>
    <row r="14" spans="1:19" s="148" customFormat="1" ht="21" customHeight="1">
      <c r="A14" s="194"/>
      <c r="B14" s="195" t="s">
        <v>78</v>
      </c>
      <c r="C14" s="196"/>
      <c r="D14" s="197"/>
      <c r="E14" s="197"/>
      <c r="F14" s="198"/>
      <c r="G14" s="197"/>
      <c r="H14" s="197"/>
      <c r="I14" s="197"/>
      <c r="J14" s="198"/>
      <c r="K14" s="198"/>
      <c r="L14" s="198"/>
      <c r="M14" s="193"/>
      <c r="N14" s="193"/>
      <c r="O14" s="193"/>
      <c r="P14" s="193"/>
      <c r="Q14" s="193"/>
      <c r="R14" s="193"/>
      <c r="S14" s="194"/>
    </row>
    <row r="15" spans="1:19" s="148" customFormat="1" ht="21" customHeight="1">
      <c r="A15" s="177"/>
      <c r="B15" s="205"/>
      <c r="C15" s="206"/>
      <c r="D15" s="190"/>
      <c r="E15" s="190"/>
      <c r="F15" s="191"/>
      <c r="G15" s="190"/>
      <c r="H15" s="190"/>
      <c r="I15" s="190"/>
      <c r="J15" s="191"/>
      <c r="K15" s="191"/>
      <c r="L15" s="191"/>
      <c r="M15" s="192"/>
      <c r="N15" s="192"/>
      <c r="O15" s="192"/>
      <c r="P15" s="192"/>
      <c r="Q15" s="192"/>
      <c r="R15" s="192"/>
      <c r="S15" s="177"/>
    </row>
    <row r="16" spans="1:19" s="148" customFormat="1" ht="21" customHeight="1">
      <c r="A16" s="177"/>
      <c r="B16" s="289" t="s">
        <v>131</v>
      </c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</row>
    <row r="17" spans="1:19" s="148" customFormat="1" ht="21" customHeight="1">
      <c r="A17" s="290" t="s">
        <v>0</v>
      </c>
      <c r="B17" s="290" t="s">
        <v>91</v>
      </c>
      <c r="C17" s="290"/>
      <c r="D17" s="149" t="s">
        <v>1</v>
      </c>
      <c r="E17" s="149" t="s">
        <v>10</v>
      </c>
      <c r="F17" s="150" t="s">
        <v>8</v>
      </c>
      <c r="G17" s="292" t="s">
        <v>24</v>
      </c>
      <c r="H17" s="293"/>
      <c r="I17" s="294"/>
      <c r="J17" s="151"/>
      <c r="K17" s="152"/>
      <c r="L17" s="153"/>
      <c r="M17" s="292" t="s">
        <v>80</v>
      </c>
      <c r="N17" s="295"/>
      <c r="O17" s="296"/>
      <c r="P17" s="292"/>
      <c r="Q17" s="295"/>
      <c r="R17" s="296"/>
      <c r="S17" s="290" t="s">
        <v>7</v>
      </c>
    </row>
    <row r="18" spans="1:19" s="148" customFormat="1" ht="21" customHeight="1">
      <c r="A18" s="291"/>
      <c r="B18" s="291"/>
      <c r="C18" s="291"/>
      <c r="D18" s="154" t="s">
        <v>23</v>
      </c>
      <c r="E18" s="154" t="s">
        <v>75</v>
      </c>
      <c r="F18" s="155" t="s">
        <v>76</v>
      </c>
      <c r="G18" s="156">
        <v>2561</v>
      </c>
      <c r="H18" s="157">
        <v>2562</v>
      </c>
      <c r="I18" s="158">
        <v>2563</v>
      </c>
      <c r="J18" s="156">
        <v>2561</v>
      </c>
      <c r="K18" s="157">
        <v>2562</v>
      </c>
      <c r="L18" s="158">
        <v>2563</v>
      </c>
      <c r="M18" s="156">
        <v>2561</v>
      </c>
      <c r="N18" s="157">
        <v>2562</v>
      </c>
      <c r="O18" s="158">
        <v>2563</v>
      </c>
      <c r="P18" s="156">
        <v>2561</v>
      </c>
      <c r="Q18" s="157">
        <v>2562</v>
      </c>
      <c r="R18" s="158">
        <v>2563</v>
      </c>
      <c r="S18" s="291"/>
    </row>
    <row r="19" spans="1:19" s="148" customFormat="1" ht="21" customHeight="1">
      <c r="A19" s="199">
        <v>1</v>
      </c>
      <c r="B19" s="200" t="s">
        <v>85</v>
      </c>
      <c r="C19" s="201" t="s">
        <v>62</v>
      </c>
      <c r="D19" s="202">
        <v>1</v>
      </c>
      <c r="E19" s="202">
        <v>27480</v>
      </c>
      <c r="F19" s="203">
        <v>371760</v>
      </c>
      <c r="G19" s="202">
        <v>1</v>
      </c>
      <c r="H19" s="202">
        <v>1</v>
      </c>
      <c r="I19" s="202">
        <v>1</v>
      </c>
      <c r="J19" s="203">
        <v>0</v>
      </c>
      <c r="K19" s="203">
        <v>0</v>
      </c>
      <c r="L19" s="203">
        <v>0</v>
      </c>
      <c r="M19" s="204">
        <v>12960</v>
      </c>
      <c r="N19" s="204">
        <v>13440</v>
      </c>
      <c r="O19" s="204">
        <v>13320</v>
      </c>
      <c r="P19" s="204" t="e">
        <f>#REF!</f>
        <v>#REF!</v>
      </c>
      <c r="Q19" s="204" t="e">
        <f>#REF!</f>
        <v>#REF!</v>
      </c>
      <c r="R19" s="204" t="e">
        <f>#REF!</f>
        <v>#REF!</v>
      </c>
      <c r="S19" s="199"/>
    </row>
    <row r="20" spans="1:19" s="148" customFormat="1" ht="21" customHeight="1">
      <c r="A20" s="194"/>
      <c r="B20" s="195" t="s">
        <v>83</v>
      </c>
      <c r="C20" s="196"/>
      <c r="D20" s="197"/>
      <c r="E20" s="197"/>
      <c r="F20" s="198"/>
      <c r="G20" s="197"/>
      <c r="H20" s="197"/>
      <c r="I20" s="197"/>
      <c r="J20" s="198"/>
      <c r="K20" s="198"/>
      <c r="L20" s="198"/>
      <c r="M20" s="193"/>
      <c r="N20" s="193"/>
      <c r="O20" s="193"/>
      <c r="P20" s="193"/>
      <c r="Q20" s="193"/>
      <c r="R20" s="193"/>
      <c r="S20" s="194"/>
    </row>
    <row r="21" spans="1:19" s="148" customFormat="1" ht="21" customHeight="1">
      <c r="A21" s="209">
        <v>2</v>
      </c>
      <c r="B21" s="210" t="s">
        <v>113</v>
      </c>
      <c r="C21" s="211" t="s">
        <v>65</v>
      </c>
      <c r="D21" s="212">
        <v>1</v>
      </c>
      <c r="E21" s="231">
        <v>22980</v>
      </c>
      <c r="F21" s="213">
        <v>275760</v>
      </c>
      <c r="G21" s="212">
        <v>1</v>
      </c>
      <c r="H21" s="212">
        <v>1</v>
      </c>
      <c r="I21" s="212">
        <v>1</v>
      </c>
      <c r="J21" s="213">
        <v>0</v>
      </c>
      <c r="K21" s="213">
        <v>0</v>
      </c>
      <c r="L21" s="213">
        <v>0</v>
      </c>
      <c r="M21" s="215">
        <v>8760</v>
      </c>
      <c r="N21" s="215">
        <v>9240</v>
      </c>
      <c r="O21" s="215">
        <v>9480</v>
      </c>
      <c r="P21" s="215" t="e">
        <f>#REF!</f>
        <v>#REF!</v>
      </c>
      <c r="Q21" s="215" t="e">
        <f>#REF!</f>
        <v>#REF!</v>
      </c>
      <c r="R21" s="215" t="e">
        <f>#REF!</f>
        <v>#REF!</v>
      </c>
      <c r="S21" s="209"/>
    </row>
    <row r="22" spans="1:19" s="148" customFormat="1" ht="21" customHeight="1">
      <c r="A22" s="209">
        <v>3</v>
      </c>
      <c r="B22" s="210" t="s">
        <v>97</v>
      </c>
      <c r="C22" s="211" t="s">
        <v>67</v>
      </c>
      <c r="D22" s="212">
        <v>1</v>
      </c>
      <c r="E22" s="231">
        <v>24490</v>
      </c>
      <c r="F22" s="213">
        <v>293880</v>
      </c>
      <c r="G22" s="212">
        <v>1</v>
      </c>
      <c r="H22" s="212">
        <v>1</v>
      </c>
      <c r="I22" s="212">
        <v>1</v>
      </c>
      <c r="J22" s="213">
        <v>0</v>
      </c>
      <c r="K22" s="213">
        <v>0</v>
      </c>
      <c r="L22" s="213">
        <v>0</v>
      </c>
      <c r="M22" s="215">
        <v>11760</v>
      </c>
      <c r="N22" s="215">
        <v>11880</v>
      </c>
      <c r="O22" s="215">
        <v>12240</v>
      </c>
      <c r="P22" s="213" t="e">
        <f>#REF!</f>
        <v>#REF!</v>
      </c>
      <c r="Q22" s="213" t="e">
        <f>#REF!</f>
        <v>#REF!</v>
      </c>
      <c r="R22" s="213" t="e">
        <f>#REF!</f>
        <v>#REF!</v>
      </c>
      <c r="S22" s="209"/>
    </row>
    <row r="23" spans="1:19" s="148" customFormat="1" ht="21" customHeight="1">
      <c r="A23" s="194">
        <v>4</v>
      </c>
      <c r="B23" s="216" t="s">
        <v>114</v>
      </c>
      <c r="C23" s="196" t="s">
        <v>67</v>
      </c>
      <c r="D23" s="197">
        <v>1</v>
      </c>
      <c r="E23" s="232">
        <v>24970</v>
      </c>
      <c r="F23" s="198">
        <v>299640</v>
      </c>
      <c r="G23" s="197">
        <v>1</v>
      </c>
      <c r="H23" s="197">
        <v>1</v>
      </c>
      <c r="I23" s="197">
        <v>1</v>
      </c>
      <c r="J23" s="198">
        <v>0</v>
      </c>
      <c r="K23" s="198">
        <v>0</v>
      </c>
      <c r="L23" s="198">
        <v>0</v>
      </c>
      <c r="M23" s="193">
        <v>12000</v>
      </c>
      <c r="N23" s="193">
        <v>12120</v>
      </c>
      <c r="O23" s="193">
        <v>12600</v>
      </c>
      <c r="P23" s="198" t="e">
        <f>#REF!</f>
        <v>#REF!</v>
      </c>
      <c r="Q23" s="198" t="e">
        <f>#REF!</f>
        <v>#REF!</v>
      </c>
      <c r="R23" s="198" t="e">
        <f>#REF!</f>
        <v>#REF!</v>
      </c>
      <c r="S23" s="194"/>
    </row>
    <row r="24" spans="1:19" s="148" customFormat="1" ht="21" customHeight="1">
      <c r="A24" s="194">
        <v>5</v>
      </c>
      <c r="B24" s="195" t="s">
        <v>122</v>
      </c>
      <c r="C24" s="196" t="s">
        <v>65</v>
      </c>
      <c r="D24" s="197">
        <v>1</v>
      </c>
      <c r="E24" s="198">
        <v>29610</v>
      </c>
      <c r="F24" s="198">
        <v>355320</v>
      </c>
      <c r="G24" s="197">
        <v>1</v>
      </c>
      <c r="H24" s="197">
        <v>1</v>
      </c>
      <c r="I24" s="197">
        <v>1</v>
      </c>
      <c r="J24" s="198">
        <v>0</v>
      </c>
      <c r="K24" s="198">
        <v>0</v>
      </c>
      <c r="L24" s="198">
        <v>0</v>
      </c>
      <c r="M24" s="193">
        <v>12000</v>
      </c>
      <c r="N24" s="193">
        <v>12000</v>
      </c>
      <c r="O24" s="193">
        <v>12000</v>
      </c>
      <c r="P24" s="198" t="e">
        <f>#REF!</f>
        <v>#REF!</v>
      </c>
      <c r="Q24" s="198" t="e">
        <f>#REF!</f>
        <v>#REF!</v>
      </c>
      <c r="R24" s="198" t="e">
        <f>#REF!</f>
        <v>#REF!</v>
      </c>
      <c r="S24" s="194" t="s">
        <v>89</v>
      </c>
    </row>
    <row r="25" spans="1:19" s="148" customFormat="1" ht="21" customHeight="1">
      <c r="A25" s="194">
        <v>6</v>
      </c>
      <c r="B25" s="216" t="s">
        <v>121</v>
      </c>
      <c r="C25" s="196" t="s">
        <v>64</v>
      </c>
      <c r="D25" s="197">
        <v>1</v>
      </c>
      <c r="E25" s="198">
        <v>13760</v>
      </c>
      <c r="F25" s="198">
        <v>165120</v>
      </c>
      <c r="G25" s="197">
        <v>1</v>
      </c>
      <c r="H25" s="197">
        <v>1</v>
      </c>
      <c r="I25" s="197">
        <v>1</v>
      </c>
      <c r="J25" s="198">
        <v>0</v>
      </c>
      <c r="K25" s="198">
        <v>0</v>
      </c>
      <c r="L25" s="198">
        <v>0</v>
      </c>
      <c r="M25" s="193">
        <v>6600</v>
      </c>
      <c r="N25" s="193">
        <v>6480</v>
      </c>
      <c r="O25" s="193">
        <v>7080</v>
      </c>
      <c r="P25" s="198" t="e">
        <f>#REF!</f>
        <v>#REF!</v>
      </c>
      <c r="Q25" s="198" t="e">
        <f>#REF!</f>
        <v>#REF!</v>
      </c>
      <c r="R25" s="198" t="e">
        <f>#REF!</f>
        <v>#REF!</v>
      </c>
      <c r="S25" s="194"/>
    </row>
    <row r="26" spans="1:19" s="148" customFormat="1" ht="21" customHeight="1">
      <c r="A26" s="217">
        <v>7</v>
      </c>
      <c r="B26" s="218" t="s">
        <v>98</v>
      </c>
      <c r="C26" s="219" t="s">
        <v>52</v>
      </c>
      <c r="D26" s="220">
        <v>1</v>
      </c>
      <c r="E26" s="221">
        <v>21150</v>
      </c>
      <c r="F26" s="221">
        <v>253800</v>
      </c>
      <c r="G26" s="220">
        <v>1</v>
      </c>
      <c r="H26" s="220">
        <v>1</v>
      </c>
      <c r="I26" s="220">
        <v>1</v>
      </c>
      <c r="J26" s="221">
        <v>0</v>
      </c>
      <c r="K26" s="221">
        <v>0</v>
      </c>
      <c r="L26" s="221">
        <v>0</v>
      </c>
      <c r="M26" s="222">
        <v>10200</v>
      </c>
      <c r="N26" s="222">
        <v>10680</v>
      </c>
      <c r="O26" s="222">
        <v>11040</v>
      </c>
      <c r="P26" s="221" t="e">
        <f>#REF!</f>
        <v>#REF!</v>
      </c>
      <c r="Q26" s="221" t="e">
        <f>#REF!</f>
        <v>#REF!</v>
      </c>
      <c r="R26" s="221" t="e">
        <f>#REF!</f>
        <v>#REF!</v>
      </c>
      <c r="S26" s="223" t="s">
        <v>32</v>
      </c>
    </row>
    <row r="27" spans="1:19" s="148" customFormat="1" ht="21" customHeight="1">
      <c r="A27" s="224">
        <v>8</v>
      </c>
      <c r="B27" s="225" t="s">
        <v>98</v>
      </c>
      <c r="C27" s="226" t="s">
        <v>52</v>
      </c>
      <c r="D27" s="227">
        <v>1</v>
      </c>
      <c r="E27" s="228">
        <v>20370</v>
      </c>
      <c r="F27" s="228">
        <v>243840</v>
      </c>
      <c r="G27" s="227">
        <v>1</v>
      </c>
      <c r="H27" s="227">
        <v>1</v>
      </c>
      <c r="I27" s="227">
        <v>1</v>
      </c>
      <c r="J27" s="228">
        <v>0</v>
      </c>
      <c r="K27" s="228">
        <v>0</v>
      </c>
      <c r="L27" s="228">
        <v>0</v>
      </c>
      <c r="M27" s="228">
        <v>9960</v>
      </c>
      <c r="N27" s="229">
        <v>10200</v>
      </c>
      <c r="O27" s="229">
        <v>10680</v>
      </c>
      <c r="P27" s="228" t="e">
        <f>#REF!</f>
        <v>#REF!</v>
      </c>
      <c r="Q27" s="228" t="e">
        <f>#REF!</f>
        <v>#REF!</v>
      </c>
      <c r="R27" s="228" t="e">
        <f>#REF!</f>
        <v>#REF!</v>
      </c>
      <c r="S27" s="230" t="s">
        <v>32</v>
      </c>
    </row>
    <row r="28" spans="1:19" s="148" customFormat="1" ht="21" customHeight="1">
      <c r="A28" s="177"/>
      <c r="B28" s="289" t="s">
        <v>115</v>
      </c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</row>
    <row r="29" spans="1:19" s="148" customFormat="1" ht="21" customHeight="1">
      <c r="A29" s="177"/>
      <c r="B29" s="289" t="s">
        <v>92</v>
      </c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</row>
    <row r="30" spans="1:19" s="148" customFormat="1" ht="21" customHeight="1">
      <c r="A30" s="177"/>
      <c r="B30" s="289" t="s">
        <v>93</v>
      </c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</row>
    <row r="31" spans="1:19" s="148" customFormat="1" ht="21" customHeight="1">
      <c r="A31" s="177"/>
      <c r="B31" s="289"/>
      <c r="C31" s="289"/>
      <c r="D31" s="289"/>
      <c r="E31" s="289"/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</row>
    <row r="32" spans="1:19" s="148" customFormat="1" ht="21" customHeight="1">
      <c r="A32" s="289"/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  <c r="Q32" s="289"/>
      <c r="R32" s="289"/>
      <c r="S32" s="289"/>
    </row>
    <row r="33" spans="1:19" s="148" customFormat="1" ht="21" customHeight="1">
      <c r="A33" s="207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</row>
    <row r="34" spans="1:19" s="148" customFormat="1" ht="21" customHeight="1">
      <c r="A34" s="207"/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</row>
    <row r="35" spans="1:19" s="148" customFormat="1" ht="21" customHeight="1">
      <c r="A35" s="207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</row>
    <row r="36" spans="1:19" s="148" customFormat="1" ht="21" customHeight="1">
      <c r="A36" s="207"/>
      <c r="B36" s="207"/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</row>
    <row r="37" spans="1:19" s="148" customFormat="1" ht="21" customHeight="1">
      <c r="A37" s="297">
        <v>30</v>
      </c>
      <c r="B37" s="297"/>
      <c r="C37" s="297"/>
      <c r="D37" s="297"/>
      <c r="E37" s="297"/>
      <c r="F37" s="297"/>
      <c r="G37" s="297"/>
      <c r="H37" s="297"/>
      <c r="I37" s="297"/>
      <c r="J37" s="297"/>
      <c r="K37" s="297"/>
      <c r="L37" s="297"/>
      <c r="M37" s="297"/>
      <c r="N37" s="297"/>
      <c r="O37" s="297"/>
      <c r="P37" s="297"/>
      <c r="Q37" s="297"/>
      <c r="R37" s="297"/>
      <c r="S37" s="297"/>
    </row>
    <row r="38" spans="1:19" s="148" customFormat="1" ht="21" customHeight="1">
      <c r="A38" s="177"/>
      <c r="B38" s="289" t="s">
        <v>116</v>
      </c>
      <c r="C38" s="289"/>
      <c r="D38" s="289"/>
      <c r="E38" s="289"/>
      <c r="F38" s="289"/>
      <c r="G38" s="289"/>
      <c r="H38" s="289"/>
      <c r="I38" s="289"/>
      <c r="J38" s="289"/>
      <c r="K38" s="289"/>
      <c r="L38" s="289"/>
      <c r="M38" s="289"/>
      <c r="N38" s="289"/>
      <c r="O38" s="289"/>
      <c r="P38" s="289"/>
      <c r="Q38" s="289"/>
      <c r="R38" s="289"/>
      <c r="S38" s="289"/>
    </row>
    <row r="39" spans="1:19" s="148" customFormat="1" ht="21" customHeight="1">
      <c r="A39" s="290" t="s">
        <v>0</v>
      </c>
      <c r="B39" s="290" t="s">
        <v>91</v>
      </c>
      <c r="C39" s="290"/>
      <c r="D39" s="149" t="s">
        <v>1</v>
      </c>
      <c r="E39" s="149" t="s">
        <v>10</v>
      </c>
      <c r="F39" s="150" t="s">
        <v>8</v>
      </c>
      <c r="G39" s="292" t="s">
        <v>24</v>
      </c>
      <c r="H39" s="293"/>
      <c r="I39" s="294"/>
      <c r="J39" s="151"/>
      <c r="K39" s="152"/>
      <c r="L39" s="153"/>
      <c r="M39" s="292" t="s">
        <v>80</v>
      </c>
      <c r="N39" s="295"/>
      <c r="O39" s="296"/>
      <c r="P39" s="292"/>
      <c r="Q39" s="295"/>
      <c r="R39" s="296"/>
      <c r="S39" s="290" t="s">
        <v>74</v>
      </c>
    </row>
    <row r="40" spans="1:19" s="148" customFormat="1" ht="21" customHeight="1">
      <c r="A40" s="291"/>
      <c r="B40" s="291"/>
      <c r="C40" s="291"/>
      <c r="D40" s="154" t="s">
        <v>23</v>
      </c>
      <c r="E40" s="154" t="s">
        <v>75</v>
      </c>
      <c r="F40" s="155" t="s">
        <v>76</v>
      </c>
      <c r="G40" s="156">
        <v>2561</v>
      </c>
      <c r="H40" s="157">
        <v>2562</v>
      </c>
      <c r="I40" s="158">
        <v>2563</v>
      </c>
      <c r="J40" s="156">
        <v>2561</v>
      </c>
      <c r="K40" s="157">
        <v>2562</v>
      </c>
      <c r="L40" s="158">
        <v>2563</v>
      </c>
      <c r="M40" s="156">
        <v>2561</v>
      </c>
      <c r="N40" s="157">
        <v>2562</v>
      </c>
      <c r="O40" s="158">
        <v>2563</v>
      </c>
      <c r="P40" s="156">
        <v>2561</v>
      </c>
      <c r="Q40" s="157">
        <v>2562</v>
      </c>
      <c r="R40" s="158">
        <v>2563</v>
      </c>
      <c r="S40" s="291"/>
    </row>
    <row r="41" spans="1:19" s="148" customFormat="1" ht="21" customHeight="1">
      <c r="A41" s="199">
        <v>1</v>
      </c>
      <c r="B41" s="200" t="s">
        <v>81</v>
      </c>
      <c r="C41" s="201" t="s">
        <v>62</v>
      </c>
      <c r="D41" s="202">
        <v>1</v>
      </c>
      <c r="E41" s="233">
        <v>31340</v>
      </c>
      <c r="F41" s="203">
        <v>418080</v>
      </c>
      <c r="G41" s="202">
        <v>1</v>
      </c>
      <c r="H41" s="202">
        <v>1</v>
      </c>
      <c r="I41" s="202">
        <v>1</v>
      </c>
      <c r="J41" s="203">
        <v>0</v>
      </c>
      <c r="K41" s="203">
        <v>0</v>
      </c>
      <c r="L41" s="203">
        <v>0</v>
      </c>
      <c r="M41" s="204">
        <v>13320</v>
      </c>
      <c r="N41" s="204">
        <v>13320</v>
      </c>
      <c r="O41" s="204">
        <v>13440</v>
      </c>
      <c r="P41" s="204" t="e">
        <f>#REF!</f>
        <v>#REF!</v>
      </c>
      <c r="Q41" s="204" t="e">
        <f>#REF!</f>
        <v>#REF!</v>
      </c>
      <c r="R41" s="204" t="e">
        <f>#REF!</f>
        <v>#REF!</v>
      </c>
      <c r="S41" s="199"/>
    </row>
    <row r="42" spans="1:19" s="148" customFormat="1" ht="21" customHeight="1">
      <c r="A42" s="165"/>
      <c r="B42" s="166" t="s">
        <v>84</v>
      </c>
      <c r="C42" s="172"/>
      <c r="D42" s="168"/>
      <c r="E42" s="235"/>
      <c r="F42" s="169"/>
      <c r="G42" s="168"/>
      <c r="H42" s="168"/>
      <c r="I42" s="168"/>
      <c r="J42" s="169"/>
      <c r="K42" s="169"/>
      <c r="L42" s="169"/>
      <c r="M42" s="170"/>
      <c r="N42" s="170"/>
      <c r="O42" s="170"/>
      <c r="P42" s="170"/>
      <c r="Q42" s="170"/>
      <c r="R42" s="170"/>
      <c r="S42" s="165"/>
    </row>
    <row r="43" spans="1:19" s="148" customFormat="1" ht="21" customHeight="1">
      <c r="A43" s="209">
        <v>2</v>
      </c>
      <c r="B43" s="210" t="s">
        <v>117</v>
      </c>
      <c r="C43" s="211" t="s">
        <v>67</v>
      </c>
      <c r="D43" s="212">
        <v>1</v>
      </c>
      <c r="E43" s="212">
        <v>22980</v>
      </c>
      <c r="F43" s="213">
        <v>275760</v>
      </c>
      <c r="G43" s="212">
        <v>1</v>
      </c>
      <c r="H43" s="212">
        <v>1</v>
      </c>
      <c r="I43" s="212">
        <v>1</v>
      </c>
      <c r="J43" s="213">
        <v>0</v>
      </c>
      <c r="K43" s="213">
        <v>0</v>
      </c>
      <c r="L43" s="213">
        <v>0</v>
      </c>
      <c r="M43" s="215">
        <v>8760</v>
      </c>
      <c r="N43" s="215">
        <v>9240</v>
      </c>
      <c r="O43" s="215">
        <v>9480</v>
      </c>
      <c r="P43" s="215" t="e">
        <f>#REF!</f>
        <v>#REF!</v>
      </c>
      <c r="Q43" s="215" t="e">
        <f>#REF!</f>
        <v>#REF!</v>
      </c>
      <c r="R43" s="215" t="e">
        <f>#REF!</f>
        <v>#REF!</v>
      </c>
      <c r="S43" s="209"/>
    </row>
    <row r="44" spans="1:19" s="148" customFormat="1" ht="21" customHeight="1">
      <c r="A44" s="209">
        <v>3</v>
      </c>
      <c r="B44" s="210" t="s">
        <v>118</v>
      </c>
      <c r="C44" s="211" t="s">
        <v>65</v>
      </c>
      <c r="D44" s="212">
        <v>1</v>
      </c>
      <c r="E44" s="212">
        <v>24970</v>
      </c>
      <c r="F44" s="213">
        <v>299640</v>
      </c>
      <c r="G44" s="212">
        <v>1</v>
      </c>
      <c r="H44" s="212">
        <v>1</v>
      </c>
      <c r="I44" s="212">
        <v>1</v>
      </c>
      <c r="J44" s="213">
        <v>0</v>
      </c>
      <c r="K44" s="213">
        <v>0</v>
      </c>
      <c r="L44" s="213">
        <v>0</v>
      </c>
      <c r="M44" s="215">
        <v>12000</v>
      </c>
      <c r="N44" s="215">
        <v>12120</v>
      </c>
      <c r="O44" s="215">
        <v>12600</v>
      </c>
      <c r="P44" s="215" t="e">
        <f>#REF!</f>
        <v>#REF!</v>
      </c>
      <c r="Q44" s="215" t="e">
        <f>#REF!</f>
        <v>#REF!</v>
      </c>
      <c r="R44" s="215" t="e">
        <f>#REF!</f>
        <v>#REF!</v>
      </c>
      <c r="S44" s="236"/>
    </row>
    <row r="45" spans="1:19" s="148" customFormat="1" ht="21" customHeight="1">
      <c r="A45" s="209">
        <v>4</v>
      </c>
      <c r="B45" s="210" t="s">
        <v>119</v>
      </c>
      <c r="C45" s="211" t="s">
        <v>65</v>
      </c>
      <c r="D45" s="212">
        <v>1</v>
      </c>
      <c r="E45" s="231">
        <v>24010</v>
      </c>
      <c r="F45" s="213">
        <v>288120</v>
      </c>
      <c r="G45" s="212">
        <v>1</v>
      </c>
      <c r="H45" s="212">
        <v>1</v>
      </c>
      <c r="I45" s="212">
        <v>1</v>
      </c>
      <c r="J45" s="213">
        <v>0</v>
      </c>
      <c r="K45" s="213">
        <v>0</v>
      </c>
      <c r="L45" s="213">
        <v>0</v>
      </c>
      <c r="M45" s="215">
        <v>11520</v>
      </c>
      <c r="N45" s="215">
        <v>12000</v>
      </c>
      <c r="O45" s="215">
        <v>12120</v>
      </c>
      <c r="P45" s="215" t="e">
        <f>#REF!</f>
        <v>#REF!</v>
      </c>
      <c r="Q45" s="215" t="e">
        <f>#REF!</f>
        <v>#REF!</v>
      </c>
      <c r="R45" s="215" t="e">
        <f>#REF!</f>
        <v>#REF!</v>
      </c>
      <c r="S45" s="209"/>
    </row>
    <row r="46" spans="1:19" s="148" customFormat="1" ht="21" customHeight="1">
      <c r="A46" s="209">
        <v>5</v>
      </c>
      <c r="B46" s="12" t="s">
        <v>120</v>
      </c>
      <c r="C46" s="211" t="s">
        <v>64</v>
      </c>
      <c r="D46" s="212">
        <v>1</v>
      </c>
      <c r="E46" s="231">
        <v>17310</v>
      </c>
      <c r="F46" s="213">
        <v>207720</v>
      </c>
      <c r="G46" s="212">
        <v>1</v>
      </c>
      <c r="H46" s="212">
        <v>1</v>
      </c>
      <c r="I46" s="212">
        <v>1</v>
      </c>
      <c r="J46" s="213">
        <v>0</v>
      </c>
      <c r="K46" s="213">
        <v>0</v>
      </c>
      <c r="L46" s="213">
        <v>0</v>
      </c>
      <c r="M46" s="215">
        <v>9000</v>
      </c>
      <c r="N46" s="215">
        <v>9000</v>
      </c>
      <c r="O46" s="215">
        <v>9240</v>
      </c>
      <c r="P46" s="215" t="e">
        <f>#REF!</f>
        <v>#REF!</v>
      </c>
      <c r="Q46" s="215" t="e">
        <f>#REF!</f>
        <v>#REF!</v>
      </c>
      <c r="R46" s="215" t="e">
        <f>#REF!</f>
        <v>#REF!</v>
      </c>
      <c r="S46" s="236"/>
    </row>
    <row r="47" spans="1:19" s="148" customFormat="1" ht="21" customHeight="1">
      <c r="A47" s="177"/>
      <c r="B47" s="289" t="s">
        <v>96</v>
      </c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</row>
    <row r="48" spans="1:19" s="148" customFormat="1" ht="21" customHeight="1">
      <c r="A48" s="177"/>
      <c r="B48" s="289" t="s">
        <v>94</v>
      </c>
      <c r="C48" s="289"/>
      <c r="D48" s="289"/>
      <c r="E48" s="289"/>
      <c r="F48" s="289"/>
      <c r="G48" s="289"/>
      <c r="H48" s="289"/>
      <c r="I48" s="289"/>
      <c r="J48" s="289"/>
      <c r="K48" s="289"/>
      <c r="L48" s="289"/>
      <c r="M48" s="289"/>
      <c r="N48" s="289"/>
      <c r="O48" s="289"/>
      <c r="P48" s="289"/>
      <c r="Q48" s="289"/>
      <c r="R48" s="289"/>
      <c r="S48" s="289"/>
    </row>
    <row r="49" spans="1:19" s="148" customFormat="1" ht="21" customHeight="1">
      <c r="A49" s="177"/>
      <c r="B49" s="289" t="s">
        <v>95</v>
      </c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  <c r="N49" s="289"/>
      <c r="O49" s="289"/>
      <c r="P49" s="289"/>
      <c r="Q49" s="289"/>
      <c r="R49" s="289"/>
      <c r="S49" s="289"/>
    </row>
    <row r="50" spans="1:19" s="148" customFormat="1" ht="21" customHeight="1">
      <c r="A50" s="177"/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</row>
    <row r="51" spans="1:19" s="148" customFormat="1" ht="21" customHeight="1">
      <c r="A51" s="177"/>
      <c r="B51" s="289" t="s">
        <v>123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289"/>
      <c r="O51" s="289"/>
      <c r="P51" s="289"/>
      <c r="Q51" s="289"/>
      <c r="R51" s="289"/>
      <c r="S51" s="289"/>
    </row>
    <row r="52" spans="1:19" s="148" customFormat="1" ht="21" customHeight="1">
      <c r="A52" s="290" t="s">
        <v>0</v>
      </c>
      <c r="B52" s="290" t="s">
        <v>91</v>
      </c>
      <c r="C52" s="290"/>
      <c r="D52" s="149" t="s">
        <v>1</v>
      </c>
      <c r="E52" s="149" t="s">
        <v>10</v>
      </c>
      <c r="F52" s="150" t="s">
        <v>8</v>
      </c>
      <c r="G52" s="292" t="s">
        <v>24</v>
      </c>
      <c r="H52" s="293"/>
      <c r="I52" s="294"/>
      <c r="J52" s="151"/>
      <c r="K52" s="152"/>
      <c r="L52" s="153"/>
      <c r="M52" s="292" t="s">
        <v>80</v>
      </c>
      <c r="N52" s="295"/>
      <c r="O52" s="296"/>
      <c r="P52" s="292"/>
      <c r="Q52" s="295"/>
      <c r="R52" s="296"/>
      <c r="S52" s="290" t="s">
        <v>74</v>
      </c>
    </row>
    <row r="53" spans="1:19" s="148" customFormat="1" ht="21" customHeight="1">
      <c r="A53" s="291"/>
      <c r="B53" s="291"/>
      <c r="C53" s="291"/>
      <c r="D53" s="154" t="s">
        <v>23</v>
      </c>
      <c r="E53" s="154" t="s">
        <v>75</v>
      </c>
      <c r="F53" s="155" t="s">
        <v>76</v>
      </c>
      <c r="G53" s="156">
        <v>2561</v>
      </c>
      <c r="H53" s="157">
        <v>2562</v>
      </c>
      <c r="I53" s="158">
        <v>2563</v>
      </c>
      <c r="J53" s="156">
        <v>2561</v>
      </c>
      <c r="K53" s="157">
        <v>2562</v>
      </c>
      <c r="L53" s="158">
        <v>2563</v>
      </c>
      <c r="M53" s="156">
        <v>2561</v>
      </c>
      <c r="N53" s="157">
        <v>2562</v>
      </c>
      <c r="O53" s="158">
        <v>2563</v>
      </c>
      <c r="P53" s="156">
        <v>2561</v>
      </c>
      <c r="Q53" s="157">
        <v>2562</v>
      </c>
      <c r="R53" s="158">
        <v>2563</v>
      </c>
      <c r="S53" s="291"/>
    </row>
    <row r="54" spans="1:19" s="148" customFormat="1" ht="21" customHeight="1">
      <c r="A54" s="199">
        <v>1</v>
      </c>
      <c r="B54" s="200" t="s">
        <v>82</v>
      </c>
      <c r="C54" s="201" t="s">
        <v>62</v>
      </c>
      <c r="D54" s="202">
        <v>1</v>
      </c>
      <c r="E54" s="233">
        <v>28560</v>
      </c>
      <c r="F54" s="203">
        <v>384720</v>
      </c>
      <c r="G54" s="202">
        <v>1</v>
      </c>
      <c r="H54" s="202">
        <v>1</v>
      </c>
      <c r="I54" s="202">
        <v>1</v>
      </c>
      <c r="J54" s="203">
        <v>0</v>
      </c>
      <c r="K54" s="203">
        <v>0</v>
      </c>
      <c r="L54" s="203">
        <v>0</v>
      </c>
      <c r="M54" s="204">
        <v>13440</v>
      </c>
      <c r="N54" s="204">
        <v>13320</v>
      </c>
      <c r="O54" s="204">
        <v>13080</v>
      </c>
      <c r="P54" s="204" t="e">
        <f>#REF!</f>
        <v>#REF!</v>
      </c>
      <c r="Q54" s="204" t="e">
        <f>#REF!</f>
        <v>#REF!</v>
      </c>
      <c r="R54" s="238" t="e">
        <f>#REF!</f>
        <v>#REF!</v>
      </c>
      <c r="S54" s="199"/>
    </row>
    <row r="55" spans="1:19" s="148" customFormat="1" ht="21" customHeight="1">
      <c r="A55" s="165"/>
      <c r="B55" s="166" t="s">
        <v>83</v>
      </c>
      <c r="C55" s="172"/>
      <c r="D55" s="168"/>
      <c r="E55" s="235"/>
      <c r="F55" s="169"/>
      <c r="G55" s="168"/>
      <c r="H55" s="168"/>
      <c r="I55" s="168"/>
      <c r="J55" s="169"/>
      <c r="K55" s="169"/>
      <c r="L55" s="169"/>
      <c r="M55" s="170"/>
      <c r="N55" s="170"/>
      <c r="O55" s="170"/>
      <c r="P55" s="170"/>
      <c r="Q55" s="170"/>
      <c r="R55" s="234"/>
      <c r="S55" s="165"/>
    </row>
    <row r="56" spans="1:19" s="148" customFormat="1" ht="21" customHeight="1">
      <c r="A56" s="209">
        <v>2</v>
      </c>
      <c r="B56" s="237" t="s">
        <v>124</v>
      </c>
      <c r="C56" s="211" t="s">
        <v>67</v>
      </c>
      <c r="D56" s="212">
        <v>1</v>
      </c>
      <c r="E56" s="231">
        <v>24825</v>
      </c>
      <c r="F56" s="213">
        <v>297900</v>
      </c>
      <c r="G56" s="212">
        <v>1</v>
      </c>
      <c r="H56" s="212">
        <v>1</v>
      </c>
      <c r="I56" s="212">
        <v>1</v>
      </c>
      <c r="J56" s="213">
        <v>0</v>
      </c>
      <c r="K56" s="213">
        <v>0</v>
      </c>
      <c r="L56" s="213">
        <v>0</v>
      </c>
      <c r="M56" s="215">
        <v>9720</v>
      </c>
      <c r="N56" s="215">
        <v>9720</v>
      </c>
      <c r="O56" s="215">
        <v>9720</v>
      </c>
      <c r="P56" s="215" t="e">
        <f>#REF!</f>
        <v>#REF!</v>
      </c>
      <c r="Q56" s="215" t="e">
        <f>#REF!</f>
        <v>#REF!</v>
      </c>
      <c r="R56" s="239" t="e">
        <f>#REF!</f>
        <v>#REF!</v>
      </c>
      <c r="S56" s="209" t="s">
        <v>89</v>
      </c>
    </row>
    <row r="57" spans="1:19" s="148" customFormat="1" ht="21" customHeight="1">
      <c r="A57" s="209">
        <v>3</v>
      </c>
      <c r="B57" s="210" t="s">
        <v>121</v>
      </c>
      <c r="C57" s="211" t="s">
        <v>64</v>
      </c>
      <c r="D57" s="212">
        <v>1</v>
      </c>
      <c r="E57" s="231">
        <v>12970</v>
      </c>
      <c r="F57" s="231">
        <v>155640</v>
      </c>
      <c r="G57" s="212">
        <v>1</v>
      </c>
      <c r="H57" s="212">
        <v>1</v>
      </c>
      <c r="I57" s="212">
        <v>1</v>
      </c>
      <c r="J57" s="214">
        <v>0</v>
      </c>
      <c r="K57" s="213">
        <v>0</v>
      </c>
      <c r="L57" s="213">
        <v>0</v>
      </c>
      <c r="M57" s="215">
        <v>6360</v>
      </c>
      <c r="N57" s="215">
        <v>6360</v>
      </c>
      <c r="O57" s="215">
        <v>6480</v>
      </c>
      <c r="P57" s="215" t="e">
        <f>#REF!</f>
        <v>#REF!</v>
      </c>
      <c r="Q57" s="215" t="e">
        <f>#REF!</f>
        <v>#REF!</v>
      </c>
      <c r="R57" s="239" t="e">
        <f>#REF!</f>
        <v>#REF!</v>
      </c>
      <c r="S57" s="209"/>
    </row>
    <row r="58" spans="1:19" s="148" customFormat="1" ht="21" customHeight="1">
      <c r="A58" s="177"/>
      <c r="B58" s="289" t="s">
        <v>125</v>
      </c>
      <c r="C58" s="289"/>
      <c r="D58" s="289"/>
      <c r="E58" s="289"/>
      <c r="F58" s="289"/>
      <c r="G58" s="289"/>
      <c r="H58" s="289"/>
      <c r="I58" s="289"/>
      <c r="J58" s="289"/>
      <c r="K58" s="289"/>
      <c r="L58" s="289"/>
      <c r="M58" s="289"/>
      <c r="N58" s="289"/>
      <c r="O58" s="289"/>
      <c r="P58" s="289"/>
      <c r="Q58" s="289"/>
      <c r="R58" s="289"/>
      <c r="S58" s="289"/>
    </row>
    <row r="59" spans="1:19" s="148" customFormat="1" ht="21" customHeight="1">
      <c r="A59" s="177"/>
      <c r="B59" s="289" t="s">
        <v>126</v>
      </c>
      <c r="C59" s="289"/>
      <c r="D59" s="289"/>
      <c r="E59" s="289"/>
      <c r="F59" s="289"/>
      <c r="G59" s="289"/>
      <c r="H59" s="289"/>
      <c r="I59" s="289"/>
      <c r="J59" s="289"/>
      <c r="K59" s="289"/>
      <c r="L59" s="289"/>
      <c r="M59" s="289"/>
      <c r="N59" s="289"/>
      <c r="O59" s="289"/>
      <c r="P59" s="289"/>
      <c r="Q59" s="289"/>
      <c r="R59" s="289"/>
      <c r="S59" s="289"/>
    </row>
    <row r="60" spans="1:19" s="148" customFormat="1" ht="21" customHeight="1">
      <c r="A60" s="177"/>
      <c r="B60" s="289" t="s">
        <v>127</v>
      </c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  <c r="N60" s="289"/>
      <c r="O60" s="289"/>
      <c r="P60" s="289"/>
      <c r="Q60" s="289"/>
      <c r="R60" s="289"/>
      <c r="S60" s="289"/>
    </row>
    <row r="61" spans="1:19" s="148" customFormat="1" ht="21" customHeight="1">
      <c r="A61" s="177"/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</row>
    <row r="62" spans="1:19" s="148" customFormat="1" ht="21" customHeight="1">
      <c r="A62" s="177"/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</row>
    <row r="63" spans="1:19" s="148" customFormat="1" ht="21" customHeight="1">
      <c r="A63" s="177"/>
      <c r="B63" s="207"/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</row>
    <row r="64" spans="1:19" s="148" customFormat="1" ht="21" customHeight="1">
      <c r="A64" s="177"/>
      <c r="B64" s="207"/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</row>
    <row r="65" spans="1:19" s="148" customFormat="1" ht="21" customHeight="1">
      <c r="A65" s="177"/>
      <c r="B65" s="207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</row>
    <row r="66" spans="1:19" s="148" customFormat="1" ht="21" customHeight="1">
      <c r="A66" s="177"/>
      <c r="B66" s="207"/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</row>
    <row r="67" spans="1:19" s="148" customFormat="1" ht="21" customHeight="1">
      <c r="A67" s="177"/>
      <c r="B67" s="207"/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</row>
    <row r="68" spans="1:19" s="148" customFormat="1" ht="21" customHeight="1">
      <c r="A68" s="177"/>
      <c r="B68" s="207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</row>
    <row r="69" spans="1:19" s="148" customFormat="1" ht="21" customHeight="1">
      <c r="A69" s="177"/>
      <c r="B69" s="207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</row>
    <row r="70" spans="1:19" s="148" customFormat="1" ht="21" customHeight="1">
      <c r="A70" s="177"/>
      <c r="B70" s="207"/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</row>
    <row r="71" spans="1:19" s="148" customFormat="1" ht="21" customHeight="1">
      <c r="A71" s="177"/>
      <c r="B71" s="207"/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</row>
    <row r="72" spans="1:19" s="148" customFormat="1" ht="21" customHeight="1">
      <c r="A72" s="177"/>
      <c r="B72" s="207"/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</row>
    <row r="73" spans="1:19" s="148" customFormat="1" ht="21" customHeight="1">
      <c r="A73" s="177"/>
      <c r="B73" s="207"/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</row>
    <row r="74" spans="1:19" s="148" customFormat="1" ht="21" customHeight="1">
      <c r="A74" s="297">
        <v>31</v>
      </c>
      <c r="B74" s="297"/>
      <c r="C74" s="297"/>
      <c r="D74" s="297"/>
      <c r="E74" s="297"/>
      <c r="F74" s="297"/>
      <c r="G74" s="297"/>
      <c r="H74" s="297"/>
      <c r="I74" s="297"/>
      <c r="J74" s="297"/>
      <c r="K74" s="297"/>
      <c r="L74" s="297"/>
      <c r="M74" s="297"/>
      <c r="N74" s="297"/>
      <c r="O74" s="297"/>
      <c r="P74" s="297"/>
      <c r="Q74" s="297"/>
      <c r="R74" s="297"/>
      <c r="S74" s="297"/>
    </row>
    <row r="75" spans="1:19" s="148" customFormat="1" ht="21" customHeight="1">
      <c r="A75" s="177"/>
      <c r="B75" s="244" t="s">
        <v>99</v>
      </c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</row>
    <row r="76" spans="1:19" s="148" customFormat="1" ht="21" customHeight="1">
      <c r="A76" s="177"/>
      <c r="B76" s="289" t="s">
        <v>128</v>
      </c>
      <c r="C76" s="289"/>
      <c r="D76" s="289"/>
      <c r="E76" s="289"/>
      <c r="F76" s="289"/>
      <c r="G76" s="289"/>
      <c r="H76" s="289"/>
      <c r="I76" s="289"/>
      <c r="J76" s="289"/>
      <c r="K76" s="289"/>
      <c r="L76" s="289"/>
      <c r="M76" s="289"/>
      <c r="N76" s="289"/>
      <c r="O76" s="289"/>
      <c r="P76" s="289"/>
      <c r="Q76" s="289"/>
      <c r="R76" s="289"/>
      <c r="S76" s="289"/>
    </row>
    <row r="77" spans="1:19" s="148" customFormat="1" ht="21" customHeight="1">
      <c r="A77" s="290" t="s">
        <v>0</v>
      </c>
      <c r="B77" s="290" t="s">
        <v>91</v>
      </c>
      <c r="C77" s="290"/>
      <c r="D77" s="149" t="s">
        <v>1</v>
      </c>
      <c r="E77" s="149" t="s">
        <v>10</v>
      </c>
      <c r="F77" s="150" t="s">
        <v>8</v>
      </c>
      <c r="G77" s="292" t="s">
        <v>24</v>
      </c>
      <c r="H77" s="293"/>
      <c r="I77" s="294"/>
      <c r="J77" s="151"/>
      <c r="K77" s="152"/>
      <c r="L77" s="153"/>
      <c r="M77" s="292" t="s">
        <v>80</v>
      </c>
      <c r="N77" s="295"/>
      <c r="O77" s="296"/>
      <c r="P77" s="292"/>
      <c r="Q77" s="295"/>
      <c r="R77" s="296"/>
      <c r="S77" s="290" t="s">
        <v>74</v>
      </c>
    </row>
    <row r="78" spans="1:19" s="148" customFormat="1" ht="21" customHeight="1">
      <c r="A78" s="291"/>
      <c r="B78" s="291"/>
      <c r="C78" s="291"/>
      <c r="D78" s="154" t="s">
        <v>23</v>
      </c>
      <c r="E78" s="154" t="s">
        <v>75</v>
      </c>
      <c r="F78" s="155" t="s">
        <v>76</v>
      </c>
      <c r="G78" s="156">
        <v>2561</v>
      </c>
      <c r="H78" s="157">
        <v>2562</v>
      </c>
      <c r="I78" s="158">
        <v>2563</v>
      </c>
      <c r="J78" s="156">
        <v>2561</v>
      </c>
      <c r="K78" s="157">
        <v>2562</v>
      </c>
      <c r="L78" s="158">
        <v>2563</v>
      </c>
      <c r="M78" s="156">
        <v>2561</v>
      </c>
      <c r="N78" s="157">
        <v>2562</v>
      </c>
      <c r="O78" s="158">
        <v>2563</v>
      </c>
      <c r="P78" s="156">
        <v>2561</v>
      </c>
      <c r="Q78" s="157">
        <v>2562</v>
      </c>
      <c r="R78" s="158">
        <v>2563</v>
      </c>
      <c r="S78" s="291"/>
    </row>
    <row r="79" spans="1:19" s="148" customFormat="1" ht="21" customHeight="1">
      <c r="A79" s="159">
        <v>1</v>
      </c>
      <c r="B79" s="247" t="s">
        <v>54</v>
      </c>
      <c r="C79" s="248" t="s">
        <v>11</v>
      </c>
      <c r="D79" s="249">
        <v>1</v>
      </c>
      <c r="E79" s="162">
        <v>11170</v>
      </c>
      <c r="F79" s="250">
        <v>134040</v>
      </c>
      <c r="G79" s="251">
        <v>0</v>
      </c>
      <c r="H79" s="245">
        <v>0</v>
      </c>
      <c r="I79" s="246">
        <v>0</v>
      </c>
      <c r="J79" s="208" t="s">
        <v>30</v>
      </c>
      <c r="K79" s="169">
        <v>0</v>
      </c>
      <c r="L79" s="191">
        <v>0</v>
      </c>
      <c r="M79" s="252">
        <v>5400</v>
      </c>
      <c r="N79" s="253">
        <v>5640</v>
      </c>
      <c r="O79" s="252">
        <v>5880</v>
      </c>
      <c r="P79" s="254" t="e">
        <f>#REF!</f>
        <v>#REF!</v>
      </c>
      <c r="Q79" s="254" t="e">
        <f>#REF!</f>
        <v>#REF!</v>
      </c>
      <c r="R79" s="254" t="e">
        <f>#REF!</f>
        <v>#REF!</v>
      </c>
      <c r="S79" s="255"/>
    </row>
    <row r="80" spans="1:19" s="148" customFormat="1" ht="21" customHeight="1">
      <c r="A80" s="209">
        <v>2</v>
      </c>
      <c r="B80" s="275" t="s">
        <v>129</v>
      </c>
      <c r="C80" s="256" t="s">
        <v>11</v>
      </c>
      <c r="D80" s="257">
        <v>1</v>
      </c>
      <c r="E80" s="258">
        <v>11120</v>
      </c>
      <c r="F80" s="259">
        <v>133440</v>
      </c>
      <c r="G80" s="260">
        <v>1</v>
      </c>
      <c r="H80" s="259">
        <v>1</v>
      </c>
      <c r="I80" s="260">
        <v>1</v>
      </c>
      <c r="J80" s="241">
        <v>0</v>
      </c>
      <c r="K80" s="213">
        <v>0</v>
      </c>
      <c r="L80" s="241">
        <v>0</v>
      </c>
      <c r="M80" s="261">
        <v>5400</v>
      </c>
      <c r="N80" s="262">
        <v>5640</v>
      </c>
      <c r="O80" s="261">
        <v>5880</v>
      </c>
      <c r="P80" s="261" t="e">
        <f>#REF!</f>
        <v>#REF!</v>
      </c>
      <c r="Q80" s="261" t="e">
        <f>#REF!</f>
        <v>#REF!</v>
      </c>
      <c r="R80" s="261" t="e">
        <f>#REF!</f>
        <v>#REF!</v>
      </c>
      <c r="S80" s="236"/>
    </row>
    <row r="81" spans="1:19" s="148" customFormat="1" ht="21" customHeight="1">
      <c r="A81" s="209">
        <v>3</v>
      </c>
      <c r="B81" s="240" t="s">
        <v>28</v>
      </c>
      <c r="C81" s="256" t="s">
        <v>11</v>
      </c>
      <c r="D81" s="212">
        <v>1</v>
      </c>
      <c r="E81" s="212">
        <v>12120</v>
      </c>
      <c r="F81" s="241">
        <v>145440</v>
      </c>
      <c r="G81" s="212">
        <v>1</v>
      </c>
      <c r="H81" s="212">
        <v>1</v>
      </c>
      <c r="I81" s="212">
        <v>1</v>
      </c>
      <c r="J81" s="241">
        <v>0</v>
      </c>
      <c r="K81" s="213">
        <v>0</v>
      </c>
      <c r="L81" s="241">
        <v>0</v>
      </c>
      <c r="M81" s="215">
        <v>5880</v>
      </c>
      <c r="N81" s="242">
        <v>6120</v>
      </c>
      <c r="O81" s="215">
        <v>6360</v>
      </c>
      <c r="P81" s="215" t="e">
        <f>#REF!</f>
        <v>#REF!</v>
      </c>
      <c r="Q81" s="215" t="e">
        <f>#REF!</f>
        <v>#REF!</v>
      </c>
      <c r="R81" s="215" t="e">
        <f>#REF!</f>
        <v>#REF!</v>
      </c>
      <c r="S81" s="209"/>
    </row>
    <row r="82" spans="1:20" s="148" customFormat="1" ht="21" customHeight="1">
      <c r="A82" s="209">
        <v>4</v>
      </c>
      <c r="B82" s="263" t="s">
        <v>71</v>
      </c>
      <c r="C82" s="256" t="s">
        <v>11</v>
      </c>
      <c r="D82" s="212">
        <v>1</v>
      </c>
      <c r="E82" s="212">
        <v>9400</v>
      </c>
      <c r="F82" s="213">
        <v>112800</v>
      </c>
      <c r="G82" s="212">
        <v>1</v>
      </c>
      <c r="H82" s="212">
        <v>1</v>
      </c>
      <c r="I82" s="212">
        <v>1</v>
      </c>
      <c r="J82" s="213">
        <v>0</v>
      </c>
      <c r="K82" s="213">
        <v>0</v>
      </c>
      <c r="L82" s="213">
        <v>0</v>
      </c>
      <c r="M82" s="215">
        <v>4560</v>
      </c>
      <c r="N82" s="215">
        <v>4800</v>
      </c>
      <c r="O82" s="215">
        <v>4920</v>
      </c>
      <c r="P82" s="215" t="e">
        <f>#REF!</f>
        <v>#REF!</v>
      </c>
      <c r="Q82" s="215" t="e">
        <f>#REF!</f>
        <v>#REF!</v>
      </c>
      <c r="R82" s="215" t="e">
        <f>#REF!</f>
        <v>#REF!</v>
      </c>
      <c r="S82" s="276" t="s">
        <v>32</v>
      </c>
      <c r="T82" s="180"/>
    </row>
    <row r="83" spans="1:20" s="148" customFormat="1" ht="21" customHeight="1">
      <c r="A83" s="224">
        <v>5</v>
      </c>
      <c r="B83" s="264" t="s">
        <v>130</v>
      </c>
      <c r="C83" s="265" t="s">
        <v>11</v>
      </c>
      <c r="D83" s="227">
        <v>1</v>
      </c>
      <c r="E83" s="227">
        <v>20100</v>
      </c>
      <c r="F83" s="228">
        <v>241200</v>
      </c>
      <c r="G83" s="227">
        <v>2</v>
      </c>
      <c r="H83" s="227">
        <v>2</v>
      </c>
      <c r="I83" s="227">
        <v>2</v>
      </c>
      <c r="J83" s="228">
        <v>0</v>
      </c>
      <c r="K83" s="228">
        <v>0</v>
      </c>
      <c r="L83" s="228">
        <v>0</v>
      </c>
      <c r="M83" s="229">
        <v>9720</v>
      </c>
      <c r="N83" s="229">
        <v>10080</v>
      </c>
      <c r="O83" s="229">
        <v>10440</v>
      </c>
      <c r="P83" s="229" t="e">
        <f>#REF!+#REF!</f>
        <v>#REF!</v>
      </c>
      <c r="Q83" s="229" t="e">
        <f>#REF!+#REF!</f>
        <v>#REF!</v>
      </c>
      <c r="R83" s="229" t="e">
        <f>#REF!+#REF!</f>
        <v>#REF!</v>
      </c>
      <c r="S83" s="230" t="s">
        <v>32</v>
      </c>
      <c r="T83" s="180"/>
    </row>
    <row r="84" spans="1:20" s="148" customFormat="1" ht="21" customHeight="1">
      <c r="A84" s="224">
        <v>6</v>
      </c>
      <c r="B84" s="264" t="s">
        <v>132</v>
      </c>
      <c r="C84" s="265"/>
      <c r="D84" s="227">
        <v>1</v>
      </c>
      <c r="E84" s="227" t="s">
        <v>11</v>
      </c>
      <c r="F84" s="228" t="s">
        <v>11</v>
      </c>
      <c r="G84" s="227"/>
      <c r="H84" s="227"/>
      <c r="I84" s="227"/>
      <c r="J84" s="228"/>
      <c r="K84" s="228"/>
      <c r="L84" s="228"/>
      <c r="M84" s="227" t="s">
        <v>11</v>
      </c>
      <c r="N84" s="227" t="s">
        <v>11</v>
      </c>
      <c r="O84" s="227" t="s">
        <v>11</v>
      </c>
      <c r="P84" s="229"/>
      <c r="Q84" s="229"/>
      <c r="R84" s="229"/>
      <c r="S84" s="224" t="s">
        <v>29</v>
      </c>
      <c r="T84" s="180"/>
    </row>
    <row r="85" spans="1:20" s="148" customFormat="1" ht="21" customHeight="1">
      <c r="A85" s="209">
        <v>7</v>
      </c>
      <c r="B85" s="210" t="s">
        <v>47</v>
      </c>
      <c r="C85" s="266" t="s">
        <v>11</v>
      </c>
      <c r="D85" s="212">
        <v>1</v>
      </c>
      <c r="E85" s="212" t="e">
        <f>#REF!</f>
        <v>#REF!</v>
      </c>
      <c r="F85" s="213" t="e">
        <f>#REF!</f>
        <v>#REF!</v>
      </c>
      <c r="G85" s="212">
        <v>1</v>
      </c>
      <c r="H85" s="212">
        <v>1</v>
      </c>
      <c r="I85" s="212">
        <v>1</v>
      </c>
      <c r="J85" s="213">
        <v>0</v>
      </c>
      <c r="K85" s="213">
        <v>0</v>
      </c>
      <c r="L85" s="213">
        <v>0</v>
      </c>
      <c r="M85" s="213" t="e">
        <f>#REF!</f>
        <v>#REF!</v>
      </c>
      <c r="N85" s="213" t="e">
        <f>#REF!</f>
        <v>#REF!</v>
      </c>
      <c r="O85" s="213" t="e">
        <f>#REF!</f>
        <v>#REF!</v>
      </c>
      <c r="P85" s="215" t="e">
        <f>#REF!</f>
        <v>#REF!</v>
      </c>
      <c r="Q85" s="215" t="e">
        <f>#REF!</f>
        <v>#REF!</v>
      </c>
      <c r="R85" s="215" t="e">
        <f>#REF!</f>
        <v>#REF!</v>
      </c>
      <c r="S85" s="209"/>
      <c r="T85" s="180"/>
    </row>
    <row r="86" spans="1:20" s="148" customFormat="1" ht="21" customHeight="1">
      <c r="A86" s="209">
        <v>8</v>
      </c>
      <c r="B86" s="210" t="s">
        <v>13</v>
      </c>
      <c r="C86" s="266" t="s">
        <v>11</v>
      </c>
      <c r="D86" s="257">
        <v>1</v>
      </c>
      <c r="E86" s="212">
        <v>9000</v>
      </c>
      <c r="F86" s="259">
        <v>108000</v>
      </c>
      <c r="G86" s="260">
        <v>0</v>
      </c>
      <c r="H86" s="259">
        <v>0</v>
      </c>
      <c r="I86" s="260">
        <v>0</v>
      </c>
      <c r="J86" s="267" t="s">
        <v>30</v>
      </c>
      <c r="K86" s="213">
        <v>0</v>
      </c>
      <c r="L86" s="241">
        <v>0</v>
      </c>
      <c r="M86" s="213" t="e">
        <f>#REF!</f>
        <v>#REF!</v>
      </c>
      <c r="N86" s="213" t="e">
        <f>#REF!</f>
        <v>#REF!</v>
      </c>
      <c r="O86" s="213" t="e">
        <f>#REF!</f>
        <v>#REF!</v>
      </c>
      <c r="P86" s="268" t="e">
        <f>#REF!</f>
        <v>#REF!</v>
      </c>
      <c r="Q86" s="268" t="e">
        <f>#REF!</f>
        <v>#REF!</v>
      </c>
      <c r="R86" s="268" t="e">
        <f>#REF!</f>
        <v>#REF!</v>
      </c>
      <c r="S86" s="209"/>
      <c r="T86" s="180"/>
    </row>
    <row r="87" spans="1:20" s="148" customFormat="1" ht="21" customHeight="1">
      <c r="A87" s="177"/>
      <c r="B87" s="289" t="s">
        <v>100</v>
      </c>
      <c r="C87" s="289"/>
      <c r="D87" s="289"/>
      <c r="E87" s="289"/>
      <c r="F87" s="289"/>
      <c r="G87" s="289"/>
      <c r="H87" s="289"/>
      <c r="I87" s="289"/>
      <c r="J87" s="289"/>
      <c r="K87" s="289"/>
      <c r="L87" s="289"/>
      <c r="M87" s="289"/>
      <c r="N87" s="289"/>
      <c r="O87" s="289"/>
      <c r="P87" s="289"/>
      <c r="Q87" s="289"/>
      <c r="R87" s="289"/>
      <c r="S87" s="289"/>
      <c r="T87" s="180"/>
    </row>
    <row r="88" spans="1:20" s="148" customFormat="1" ht="21" customHeight="1">
      <c r="A88" s="177"/>
      <c r="B88" s="289" t="s">
        <v>101</v>
      </c>
      <c r="C88" s="289"/>
      <c r="D88" s="289"/>
      <c r="E88" s="289"/>
      <c r="F88" s="289"/>
      <c r="G88" s="289"/>
      <c r="H88" s="289"/>
      <c r="I88" s="289"/>
      <c r="J88" s="289"/>
      <c r="K88" s="289"/>
      <c r="L88" s="289"/>
      <c r="M88" s="289"/>
      <c r="N88" s="289"/>
      <c r="O88" s="289"/>
      <c r="P88" s="289"/>
      <c r="Q88" s="289"/>
      <c r="R88" s="289"/>
      <c r="S88" s="289"/>
      <c r="T88" s="180"/>
    </row>
    <row r="89" spans="1:20" s="148" customFormat="1" ht="21" customHeight="1">
      <c r="A89" s="177"/>
      <c r="B89" s="289" t="s">
        <v>102</v>
      </c>
      <c r="C89" s="289"/>
      <c r="D89" s="289"/>
      <c r="E89" s="289"/>
      <c r="F89" s="289"/>
      <c r="G89" s="289"/>
      <c r="H89" s="289"/>
      <c r="I89" s="289"/>
      <c r="J89" s="289"/>
      <c r="K89" s="289"/>
      <c r="L89" s="289"/>
      <c r="M89" s="289"/>
      <c r="N89" s="289"/>
      <c r="O89" s="289"/>
      <c r="P89" s="289"/>
      <c r="Q89" s="289"/>
      <c r="R89" s="289"/>
      <c r="S89" s="289"/>
      <c r="T89" s="180"/>
    </row>
    <row r="90" spans="1:19" s="148" customFormat="1" ht="21" customHeight="1">
      <c r="A90" s="297"/>
      <c r="B90" s="297"/>
      <c r="C90" s="297"/>
      <c r="D90" s="297"/>
      <c r="E90" s="297"/>
      <c r="F90" s="297"/>
      <c r="G90" s="297"/>
      <c r="H90" s="297"/>
      <c r="I90" s="297"/>
      <c r="J90" s="297"/>
      <c r="K90" s="297"/>
      <c r="L90" s="297"/>
      <c r="M90" s="297"/>
      <c r="N90" s="297"/>
      <c r="O90" s="297"/>
      <c r="P90" s="297"/>
      <c r="Q90" s="297"/>
      <c r="R90" s="297"/>
      <c r="S90" s="297"/>
    </row>
    <row r="91" spans="1:20" s="148" customFormat="1" ht="21" customHeight="1">
      <c r="A91" s="177"/>
      <c r="B91" s="289" t="s">
        <v>133</v>
      </c>
      <c r="C91" s="289"/>
      <c r="D91" s="289"/>
      <c r="E91" s="289"/>
      <c r="F91" s="289"/>
      <c r="G91" s="289"/>
      <c r="H91" s="289"/>
      <c r="I91" s="289"/>
      <c r="J91" s="289"/>
      <c r="K91" s="289"/>
      <c r="L91" s="289"/>
      <c r="M91" s="289"/>
      <c r="N91" s="289"/>
      <c r="O91" s="289"/>
      <c r="P91" s="289"/>
      <c r="Q91" s="289"/>
      <c r="R91" s="289"/>
      <c r="S91" s="289"/>
      <c r="T91" s="180"/>
    </row>
    <row r="92" spans="1:20" s="148" customFormat="1" ht="21" customHeight="1">
      <c r="A92" s="290" t="s">
        <v>0</v>
      </c>
      <c r="B92" s="290" t="s">
        <v>91</v>
      </c>
      <c r="C92" s="290"/>
      <c r="D92" s="149" t="s">
        <v>1</v>
      </c>
      <c r="E92" s="149" t="s">
        <v>10</v>
      </c>
      <c r="F92" s="150" t="s">
        <v>8</v>
      </c>
      <c r="G92" s="292" t="s">
        <v>24</v>
      </c>
      <c r="H92" s="293"/>
      <c r="I92" s="294"/>
      <c r="J92" s="151"/>
      <c r="K92" s="152"/>
      <c r="L92" s="153"/>
      <c r="M92" s="292" t="s">
        <v>80</v>
      </c>
      <c r="N92" s="295"/>
      <c r="O92" s="296"/>
      <c r="P92" s="292"/>
      <c r="Q92" s="295"/>
      <c r="R92" s="296"/>
      <c r="S92" s="290" t="s">
        <v>74</v>
      </c>
      <c r="T92" s="180"/>
    </row>
    <row r="93" spans="1:20" s="148" customFormat="1" ht="21" customHeight="1">
      <c r="A93" s="291"/>
      <c r="B93" s="291"/>
      <c r="C93" s="291"/>
      <c r="D93" s="154" t="s">
        <v>23</v>
      </c>
      <c r="E93" s="154" t="s">
        <v>75</v>
      </c>
      <c r="F93" s="155" t="s">
        <v>76</v>
      </c>
      <c r="G93" s="156">
        <v>2561</v>
      </c>
      <c r="H93" s="157">
        <v>2562</v>
      </c>
      <c r="I93" s="158">
        <v>2563</v>
      </c>
      <c r="J93" s="156">
        <v>2561</v>
      </c>
      <c r="K93" s="157">
        <v>2562</v>
      </c>
      <c r="L93" s="158">
        <v>2563</v>
      </c>
      <c r="M93" s="156">
        <v>2561</v>
      </c>
      <c r="N93" s="157">
        <v>2562</v>
      </c>
      <c r="O93" s="158">
        <v>2563</v>
      </c>
      <c r="P93" s="156">
        <v>2561</v>
      </c>
      <c r="Q93" s="157">
        <v>2562</v>
      </c>
      <c r="R93" s="158">
        <v>2563</v>
      </c>
      <c r="S93" s="291"/>
      <c r="T93" s="180"/>
    </row>
    <row r="94" spans="1:20" s="182" customFormat="1" ht="21" customHeight="1">
      <c r="A94" s="173">
        <v>1</v>
      </c>
      <c r="B94" s="178" t="s">
        <v>54</v>
      </c>
      <c r="C94" s="179" t="s">
        <v>11</v>
      </c>
      <c r="D94" s="174">
        <v>1</v>
      </c>
      <c r="E94" s="176">
        <v>11780</v>
      </c>
      <c r="F94" s="171">
        <v>141360</v>
      </c>
      <c r="G94" s="174">
        <v>1</v>
      </c>
      <c r="H94" s="174">
        <v>1</v>
      </c>
      <c r="I94" s="174">
        <v>1</v>
      </c>
      <c r="J94" s="171">
        <v>0</v>
      </c>
      <c r="K94" s="171">
        <v>0</v>
      </c>
      <c r="L94" s="171">
        <v>0</v>
      </c>
      <c r="M94" s="171">
        <v>5760</v>
      </c>
      <c r="N94" s="171">
        <v>5880</v>
      </c>
      <c r="O94" s="171">
        <v>6120</v>
      </c>
      <c r="P94" s="175" t="e">
        <f>#REF!</f>
        <v>#REF!</v>
      </c>
      <c r="Q94" s="175" t="e">
        <f>#REF!</f>
        <v>#REF!</v>
      </c>
      <c r="R94" s="175" t="e">
        <f>#REF!</f>
        <v>#REF!</v>
      </c>
      <c r="S94" s="173"/>
      <c r="T94" s="181"/>
    </row>
    <row r="95" spans="1:20" s="182" customFormat="1" ht="21" customHeight="1">
      <c r="A95" s="183">
        <v>2</v>
      </c>
      <c r="B95" s="184" t="s">
        <v>55</v>
      </c>
      <c r="C95" s="185" t="s">
        <v>11</v>
      </c>
      <c r="D95" s="186">
        <v>1</v>
      </c>
      <c r="E95" s="187">
        <v>10570</v>
      </c>
      <c r="F95" s="187">
        <v>126840</v>
      </c>
      <c r="G95" s="186">
        <v>1</v>
      </c>
      <c r="H95" s="186">
        <v>1</v>
      </c>
      <c r="I95" s="186">
        <v>1</v>
      </c>
      <c r="J95" s="187">
        <v>0</v>
      </c>
      <c r="K95" s="187">
        <v>0</v>
      </c>
      <c r="L95" s="187">
        <v>0</v>
      </c>
      <c r="M95" s="188">
        <v>5160</v>
      </c>
      <c r="N95" s="188">
        <v>5280</v>
      </c>
      <c r="O95" s="188">
        <v>5520</v>
      </c>
      <c r="P95" s="188" t="e">
        <f>#REF!</f>
        <v>#REF!</v>
      </c>
      <c r="Q95" s="188" t="e">
        <f>#REF!</f>
        <v>#REF!</v>
      </c>
      <c r="R95" s="188" t="e">
        <f>#REF!</f>
        <v>#REF!</v>
      </c>
      <c r="S95" s="189"/>
      <c r="T95" s="181"/>
    </row>
    <row r="96" spans="1:20" s="182" customFormat="1" ht="21" customHeight="1">
      <c r="A96" s="177"/>
      <c r="B96" s="289" t="s">
        <v>103</v>
      </c>
      <c r="C96" s="289"/>
      <c r="D96" s="289"/>
      <c r="E96" s="289"/>
      <c r="F96" s="289"/>
      <c r="G96" s="289"/>
      <c r="H96" s="289"/>
      <c r="I96" s="289"/>
      <c r="J96" s="289"/>
      <c r="K96" s="289"/>
      <c r="L96" s="289"/>
      <c r="M96" s="289"/>
      <c r="N96" s="289"/>
      <c r="O96" s="289"/>
      <c r="P96" s="289"/>
      <c r="Q96" s="289"/>
      <c r="R96" s="289"/>
      <c r="S96" s="289"/>
      <c r="T96" s="181"/>
    </row>
    <row r="97" spans="1:20" s="182" customFormat="1" ht="21" customHeight="1">
      <c r="A97" s="177"/>
      <c r="B97" s="289" t="s">
        <v>104</v>
      </c>
      <c r="C97" s="289"/>
      <c r="D97" s="289"/>
      <c r="E97" s="289"/>
      <c r="F97" s="289"/>
      <c r="G97" s="289"/>
      <c r="H97" s="289"/>
      <c r="I97" s="289"/>
      <c r="J97" s="289"/>
      <c r="K97" s="289"/>
      <c r="L97" s="289"/>
      <c r="M97" s="289"/>
      <c r="N97" s="289"/>
      <c r="O97" s="289"/>
      <c r="P97" s="289"/>
      <c r="Q97" s="289"/>
      <c r="R97" s="289"/>
      <c r="S97" s="289"/>
      <c r="T97" s="181"/>
    </row>
    <row r="98" spans="1:20" s="182" customFormat="1" ht="21" customHeight="1">
      <c r="A98" s="177"/>
      <c r="B98" s="289" t="s">
        <v>105</v>
      </c>
      <c r="C98" s="289"/>
      <c r="D98" s="289"/>
      <c r="E98" s="289"/>
      <c r="F98" s="289"/>
      <c r="G98" s="289"/>
      <c r="H98" s="289"/>
      <c r="I98" s="289"/>
      <c r="J98" s="289"/>
      <c r="K98" s="289"/>
      <c r="L98" s="289"/>
      <c r="M98" s="289"/>
      <c r="N98" s="289"/>
      <c r="O98" s="289"/>
      <c r="P98" s="289"/>
      <c r="Q98" s="289"/>
      <c r="R98" s="289"/>
      <c r="S98" s="289"/>
      <c r="T98" s="181"/>
    </row>
    <row r="99" spans="1:20" s="182" customFormat="1" ht="21" customHeight="1">
      <c r="A99" s="177"/>
      <c r="B99" s="207"/>
      <c r="C99" s="207"/>
      <c r="D99" s="207"/>
      <c r="E99" s="207"/>
      <c r="F99" s="207"/>
      <c r="G99" s="207"/>
      <c r="H99" s="207"/>
      <c r="I99" s="207"/>
      <c r="J99" s="207"/>
      <c r="K99" s="207"/>
      <c r="L99" s="207"/>
      <c r="M99" s="207"/>
      <c r="N99" s="207"/>
      <c r="O99" s="207"/>
      <c r="P99" s="207"/>
      <c r="Q99" s="207"/>
      <c r="R99" s="207"/>
      <c r="S99" s="207"/>
      <c r="T99" s="181"/>
    </row>
    <row r="100" spans="1:20" s="182" customFormat="1" ht="21" customHeight="1">
      <c r="A100" s="177"/>
      <c r="B100" s="289" t="s">
        <v>106</v>
      </c>
      <c r="C100" s="289"/>
      <c r="D100" s="289"/>
      <c r="E100" s="289"/>
      <c r="F100" s="289"/>
      <c r="G100" s="289"/>
      <c r="H100" s="289"/>
      <c r="I100" s="289"/>
      <c r="J100" s="289"/>
      <c r="K100" s="289"/>
      <c r="L100" s="289"/>
      <c r="M100" s="289"/>
      <c r="N100" s="289"/>
      <c r="O100" s="289"/>
      <c r="P100" s="289"/>
      <c r="Q100" s="289"/>
      <c r="R100" s="289"/>
      <c r="S100" s="289"/>
      <c r="T100" s="181"/>
    </row>
    <row r="101" spans="1:20" s="182" customFormat="1" ht="21" customHeight="1">
      <c r="A101" s="290" t="s">
        <v>0</v>
      </c>
      <c r="B101" s="290" t="s">
        <v>91</v>
      </c>
      <c r="C101" s="290"/>
      <c r="D101" s="149" t="s">
        <v>1</v>
      </c>
      <c r="E101" s="149" t="s">
        <v>10</v>
      </c>
      <c r="F101" s="150" t="s">
        <v>8</v>
      </c>
      <c r="G101" s="292" t="s">
        <v>24</v>
      </c>
      <c r="H101" s="293"/>
      <c r="I101" s="294"/>
      <c r="J101" s="151"/>
      <c r="K101" s="152"/>
      <c r="L101" s="153"/>
      <c r="M101" s="292" t="s">
        <v>80</v>
      </c>
      <c r="N101" s="295"/>
      <c r="O101" s="296"/>
      <c r="P101" s="292"/>
      <c r="Q101" s="295"/>
      <c r="R101" s="296"/>
      <c r="S101" s="290" t="s">
        <v>74</v>
      </c>
      <c r="T101" s="181"/>
    </row>
    <row r="102" spans="1:20" s="182" customFormat="1" ht="21" customHeight="1">
      <c r="A102" s="291"/>
      <c r="B102" s="291"/>
      <c r="C102" s="291"/>
      <c r="D102" s="154" t="s">
        <v>23</v>
      </c>
      <c r="E102" s="154" t="s">
        <v>75</v>
      </c>
      <c r="F102" s="155" t="s">
        <v>76</v>
      </c>
      <c r="G102" s="156">
        <v>2561</v>
      </c>
      <c r="H102" s="157">
        <v>2562</v>
      </c>
      <c r="I102" s="158">
        <v>2563</v>
      </c>
      <c r="J102" s="156">
        <v>2561</v>
      </c>
      <c r="K102" s="157">
        <v>2562</v>
      </c>
      <c r="L102" s="158">
        <v>2563</v>
      </c>
      <c r="M102" s="156">
        <v>2561</v>
      </c>
      <c r="N102" s="157">
        <v>2562</v>
      </c>
      <c r="O102" s="158">
        <v>2563</v>
      </c>
      <c r="P102" s="156">
        <v>2561</v>
      </c>
      <c r="Q102" s="157">
        <v>2562</v>
      </c>
      <c r="R102" s="158">
        <v>2563</v>
      </c>
      <c r="S102" s="291"/>
      <c r="T102" s="181"/>
    </row>
    <row r="103" spans="1:19" s="148" customFormat="1" ht="21" customHeight="1">
      <c r="A103" s="209">
        <v>1</v>
      </c>
      <c r="B103" s="210" t="s">
        <v>72</v>
      </c>
      <c r="C103" s="256" t="s">
        <v>11</v>
      </c>
      <c r="D103" s="212">
        <v>1</v>
      </c>
      <c r="E103" s="231">
        <v>11780</v>
      </c>
      <c r="F103" s="213">
        <v>141360</v>
      </c>
      <c r="G103" s="212">
        <v>1</v>
      </c>
      <c r="H103" s="212">
        <v>1</v>
      </c>
      <c r="I103" s="212">
        <v>1</v>
      </c>
      <c r="J103" s="213">
        <v>0</v>
      </c>
      <c r="K103" s="213">
        <v>0</v>
      </c>
      <c r="L103" s="213">
        <v>0</v>
      </c>
      <c r="M103" s="215">
        <v>5760</v>
      </c>
      <c r="N103" s="215">
        <v>5880</v>
      </c>
      <c r="O103" s="215">
        <v>6120</v>
      </c>
      <c r="P103" s="215" t="e">
        <f>#REF!</f>
        <v>#REF!</v>
      </c>
      <c r="Q103" s="215" t="e">
        <f>#REF!</f>
        <v>#REF!</v>
      </c>
      <c r="R103" s="215" t="e">
        <f>#REF!</f>
        <v>#REF!</v>
      </c>
      <c r="S103" s="215"/>
    </row>
    <row r="104" spans="1:19" s="148" customFormat="1" ht="21" customHeight="1">
      <c r="A104" s="209">
        <v>2</v>
      </c>
      <c r="B104" s="13" t="s">
        <v>134</v>
      </c>
      <c r="C104" s="256"/>
      <c r="D104" s="243">
        <v>1</v>
      </c>
      <c r="E104" s="231">
        <v>17850</v>
      </c>
      <c r="F104" s="241">
        <v>214200</v>
      </c>
      <c r="G104" s="212"/>
      <c r="H104" s="243"/>
      <c r="I104" s="212"/>
      <c r="J104" s="241"/>
      <c r="K104" s="213"/>
      <c r="L104" s="241"/>
      <c r="M104" s="215">
        <v>8640</v>
      </c>
      <c r="N104" s="215">
        <v>9000</v>
      </c>
      <c r="O104" s="215">
        <v>9360</v>
      </c>
      <c r="P104" s="215"/>
      <c r="Q104" s="215"/>
      <c r="R104" s="215"/>
      <c r="S104" s="215"/>
    </row>
    <row r="105" spans="1:19" s="148" customFormat="1" ht="21" customHeight="1">
      <c r="A105" s="209">
        <v>3</v>
      </c>
      <c r="B105" s="210" t="s">
        <v>135</v>
      </c>
      <c r="C105" s="256" t="s">
        <v>11</v>
      </c>
      <c r="D105" s="269">
        <v>1</v>
      </c>
      <c r="E105" s="212">
        <v>11780</v>
      </c>
      <c r="F105" s="259">
        <v>141360</v>
      </c>
      <c r="G105" s="260">
        <v>0</v>
      </c>
      <c r="H105" s="259">
        <v>0</v>
      </c>
      <c r="I105" s="260">
        <v>0</v>
      </c>
      <c r="J105" s="267" t="s">
        <v>30</v>
      </c>
      <c r="K105" s="213">
        <v>0</v>
      </c>
      <c r="L105" s="241">
        <v>0</v>
      </c>
      <c r="M105" s="215">
        <v>5760</v>
      </c>
      <c r="N105" s="215">
        <v>5880</v>
      </c>
      <c r="O105" s="215">
        <v>6120</v>
      </c>
      <c r="P105" s="268" t="e">
        <f>#REF!</f>
        <v>#REF!</v>
      </c>
      <c r="Q105" s="268" t="e">
        <f>#REF!</f>
        <v>#REF!</v>
      </c>
      <c r="R105" s="268" t="e">
        <f>#REF!</f>
        <v>#REF!</v>
      </c>
      <c r="S105" s="212"/>
    </row>
    <row r="106" spans="1:19" ht="19.5">
      <c r="A106" s="177"/>
      <c r="B106" s="289" t="s">
        <v>107</v>
      </c>
      <c r="C106" s="289"/>
      <c r="D106" s="289"/>
      <c r="E106" s="289"/>
      <c r="F106" s="289"/>
      <c r="G106" s="289"/>
      <c r="H106" s="289"/>
      <c r="I106" s="289"/>
      <c r="J106" s="289"/>
      <c r="K106" s="289"/>
      <c r="L106" s="289"/>
      <c r="M106" s="289"/>
      <c r="N106" s="289"/>
      <c r="O106" s="289"/>
      <c r="P106" s="289"/>
      <c r="Q106" s="289"/>
      <c r="R106" s="289"/>
      <c r="S106" s="289"/>
    </row>
    <row r="107" spans="1:19" ht="19.5">
      <c r="A107" s="177"/>
      <c r="B107" s="289" t="s">
        <v>108</v>
      </c>
      <c r="C107" s="289"/>
      <c r="D107" s="289"/>
      <c r="E107" s="289"/>
      <c r="F107" s="289"/>
      <c r="G107" s="289"/>
      <c r="H107" s="289"/>
      <c r="I107" s="289"/>
      <c r="J107" s="289"/>
      <c r="K107" s="289"/>
      <c r="L107" s="289"/>
      <c r="M107" s="289"/>
      <c r="N107" s="289"/>
      <c r="O107" s="289"/>
      <c r="P107" s="289"/>
      <c r="Q107" s="289"/>
      <c r="R107" s="289"/>
      <c r="S107" s="289"/>
    </row>
    <row r="108" spans="1:19" ht="19.5">
      <c r="A108" s="177"/>
      <c r="B108" s="289" t="s">
        <v>109</v>
      </c>
      <c r="C108" s="289"/>
      <c r="D108" s="289"/>
      <c r="E108" s="289"/>
      <c r="F108" s="289"/>
      <c r="G108" s="289"/>
      <c r="H108" s="289"/>
      <c r="I108" s="289"/>
      <c r="J108" s="289"/>
      <c r="K108" s="289"/>
      <c r="L108" s="289"/>
      <c r="M108" s="289"/>
      <c r="N108" s="289"/>
      <c r="O108" s="289"/>
      <c r="P108" s="289"/>
      <c r="Q108" s="289"/>
      <c r="R108" s="289"/>
      <c r="S108" s="289"/>
    </row>
  </sheetData>
  <sheetProtection/>
  <mergeCells count="83">
    <mergeCell ref="B106:S106"/>
    <mergeCell ref="B107:S107"/>
    <mergeCell ref="B108:S108"/>
    <mergeCell ref="B8:S8"/>
    <mergeCell ref="A2:S2"/>
    <mergeCell ref="B4:S4"/>
    <mergeCell ref="A5:S5"/>
    <mergeCell ref="B16:S16"/>
    <mergeCell ref="P39:R39"/>
    <mergeCell ref="S52:S53"/>
    <mergeCell ref="A101:A102"/>
    <mergeCell ref="B101:B102"/>
    <mergeCell ref="C101:C102"/>
    <mergeCell ref="G101:I101"/>
    <mergeCell ref="M101:O101"/>
    <mergeCell ref="P101:R101"/>
    <mergeCell ref="S101:S102"/>
    <mergeCell ref="A1:S1"/>
    <mergeCell ref="A9:A10"/>
    <mergeCell ref="B9:B10"/>
    <mergeCell ref="C9:C10"/>
    <mergeCell ref="M9:O9"/>
    <mergeCell ref="P9:R9"/>
    <mergeCell ref="S9:S10"/>
    <mergeCell ref="G9:I9"/>
    <mergeCell ref="A17:A18"/>
    <mergeCell ref="B28:S28"/>
    <mergeCell ref="B31:S31"/>
    <mergeCell ref="A32:S32"/>
    <mergeCell ref="A37:S37"/>
    <mergeCell ref="B17:B18"/>
    <mergeCell ref="C17:C18"/>
    <mergeCell ref="G17:I17"/>
    <mergeCell ref="M17:O17"/>
    <mergeCell ref="P17:R17"/>
    <mergeCell ref="S17:S18"/>
    <mergeCell ref="B38:S38"/>
    <mergeCell ref="A39:A40"/>
    <mergeCell ref="B39:B40"/>
    <mergeCell ref="C39:C40"/>
    <mergeCell ref="G39:I39"/>
    <mergeCell ref="M39:O39"/>
    <mergeCell ref="S39:S40"/>
    <mergeCell ref="A52:A53"/>
    <mergeCell ref="B52:B53"/>
    <mergeCell ref="C52:C53"/>
    <mergeCell ref="G52:I52"/>
    <mergeCell ref="M52:O52"/>
    <mergeCell ref="P52:R52"/>
    <mergeCell ref="B58:S58"/>
    <mergeCell ref="B59:S59"/>
    <mergeCell ref="B60:S60"/>
    <mergeCell ref="B48:S48"/>
    <mergeCell ref="B49:S49"/>
    <mergeCell ref="B47:S47"/>
    <mergeCell ref="B51:S51"/>
    <mergeCell ref="M92:O92"/>
    <mergeCell ref="B88:S88"/>
    <mergeCell ref="B89:S89"/>
    <mergeCell ref="B91:S91"/>
    <mergeCell ref="P77:R77"/>
    <mergeCell ref="S77:S78"/>
    <mergeCell ref="B87:S87"/>
    <mergeCell ref="B29:S29"/>
    <mergeCell ref="B30:S30"/>
    <mergeCell ref="A90:S90"/>
    <mergeCell ref="A74:S74"/>
    <mergeCell ref="A77:A78"/>
    <mergeCell ref="B77:B78"/>
    <mergeCell ref="C77:C78"/>
    <mergeCell ref="G77:I77"/>
    <mergeCell ref="M77:O77"/>
    <mergeCell ref="B76:S76"/>
    <mergeCell ref="B100:S100"/>
    <mergeCell ref="A92:A93"/>
    <mergeCell ref="B92:B93"/>
    <mergeCell ref="C92:C93"/>
    <mergeCell ref="G92:I92"/>
    <mergeCell ref="P92:R92"/>
    <mergeCell ref="B96:S96"/>
    <mergeCell ref="B97:S97"/>
    <mergeCell ref="B98:S98"/>
    <mergeCell ref="S92:S93"/>
  </mergeCells>
  <printOptions/>
  <pageMargins left="0.7874015748031497" right="0.1968503937007874" top="0.7874015748031497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120" zoomScaleNormal="120" zoomScalePageLayoutView="0" workbookViewId="0" topLeftCell="A46">
      <selection activeCell="F62" sqref="F62"/>
    </sheetView>
  </sheetViews>
  <sheetFormatPr defaultColWidth="9.140625" defaultRowHeight="12.75"/>
  <cols>
    <col min="1" max="1" width="2.7109375" style="3" customWidth="1"/>
    <col min="2" max="2" width="22.421875" style="3" customWidth="1"/>
    <col min="3" max="3" width="14.140625" style="3" bestFit="1" customWidth="1"/>
    <col min="4" max="4" width="5.140625" style="3" customWidth="1"/>
    <col min="5" max="5" width="5.00390625" style="2" customWidth="1"/>
    <col min="6" max="6" width="9.140625" style="3" customWidth="1"/>
    <col min="7" max="12" width="4.8515625" style="3" customWidth="1"/>
    <col min="13" max="13" width="8.57421875" style="3" bestFit="1" customWidth="1"/>
    <col min="14" max="14" width="7.28125" style="3" bestFit="1" customWidth="1"/>
    <col min="15" max="15" width="7.421875" style="3" bestFit="1" customWidth="1"/>
    <col min="16" max="16" width="9.7109375" style="3" bestFit="1" customWidth="1"/>
    <col min="17" max="18" width="9.57421875" style="3" bestFit="1" customWidth="1"/>
    <col min="19" max="19" width="6.421875" style="2" customWidth="1"/>
    <col min="20" max="20" width="12.140625" style="3" bestFit="1" customWidth="1"/>
    <col min="21" max="21" width="11.00390625" style="3" bestFit="1" customWidth="1"/>
    <col min="22" max="16384" width="9.140625" style="3" customWidth="1"/>
  </cols>
  <sheetData>
    <row r="1" spans="1:19" ht="21" customHeight="1">
      <c r="A1" s="304">
        <v>32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</row>
    <row r="2" spans="1:19" ht="30" customHeight="1">
      <c r="A2" s="300" t="s">
        <v>44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2"/>
    </row>
    <row r="3" spans="1:19" ht="21.75" customHeight="1">
      <c r="A3" s="5"/>
      <c r="B3" s="5" t="s">
        <v>110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4"/>
      <c r="P3" s="4"/>
      <c r="Q3" s="4"/>
      <c r="R3" s="4"/>
      <c r="S3" s="4"/>
    </row>
    <row r="4" spans="1:19" ht="13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19" s="1" customFormat="1" ht="18.75" customHeight="1">
      <c r="A5" s="305" t="s">
        <v>0</v>
      </c>
      <c r="B5" s="305" t="s">
        <v>46</v>
      </c>
      <c r="C5" s="305" t="s">
        <v>56</v>
      </c>
      <c r="D5" s="14"/>
      <c r="E5" s="308" t="s">
        <v>20</v>
      </c>
      <c r="F5" s="309"/>
      <c r="G5" s="308" t="s">
        <v>37</v>
      </c>
      <c r="H5" s="309"/>
      <c r="I5" s="313"/>
      <c r="J5" s="320" t="s">
        <v>25</v>
      </c>
      <c r="K5" s="321"/>
      <c r="L5" s="322"/>
      <c r="M5" s="308" t="s">
        <v>15</v>
      </c>
      <c r="N5" s="309"/>
      <c r="O5" s="313"/>
      <c r="P5" s="308" t="s">
        <v>16</v>
      </c>
      <c r="Q5" s="309"/>
      <c r="R5" s="313"/>
      <c r="S5" s="305" t="s">
        <v>7</v>
      </c>
    </row>
    <row r="6" spans="1:19" s="1" customFormat="1" ht="18.75" customHeight="1">
      <c r="A6" s="306"/>
      <c r="B6" s="306"/>
      <c r="C6" s="306"/>
      <c r="D6" s="15" t="s">
        <v>1</v>
      </c>
      <c r="E6" s="310"/>
      <c r="F6" s="311"/>
      <c r="G6" s="314" t="s">
        <v>38</v>
      </c>
      <c r="H6" s="315"/>
      <c r="I6" s="316"/>
      <c r="J6" s="323" t="s">
        <v>26</v>
      </c>
      <c r="K6" s="324"/>
      <c r="L6" s="325"/>
      <c r="M6" s="314"/>
      <c r="N6" s="315"/>
      <c r="O6" s="316"/>
      <c r="P6" s="314"/>
      <c r="Q6" s="315"/>
      <c r="R6" s="316"/>
      <c r="S6" s="306"/>
    </row>
    <row r="7" spans="1:19" s="1" customFormat="1" ht="18.75" customHeight="1">
      <c r="A7" s="306"/>
      <c r="B7" s="306"/>
      <c r="C7" s="306"/>
      <c r="D7" s="15" t="s">
        <v>45</v>
      </c>
      <c r="E7" s="15" t="s">
        <v>1</v>
      </c>
      <c r="F7" s="16" t="s">
        <v>10</v>
      </c>
      <c r="G7" s="310" t="s">
        <v>24</v>
      </c>
      <c r="H7" s="318"/>
      <c r="I7" s="319"/>
      <c r="J7" s="17"/>
      <c r="K7" s="18"/>
      <c r="L7" s="19"/>
      <c r="M7" s="310"/>
      <c r="N7" s="311"/>
      <c r="O7" s="317"/>
      <c r="P7" s="310"/>
      <c r="Q7" s="311"/>
      <c r="R7" s="317"/>
      <c r="S7" s="306"/>
    </row>
    <row r="8" spans="1:19" s="1" customFormat="1" ht="18.75" customHeight="1">
      <c r="A8" s="307"/>
      <c r="B8" s="307"/>
      <c r="C8" s="307"/>
      <c r="D8" s="20"/>
      <c r="E8" s="20" t="s">
        <v>23</v>
      </c>
      <c r="F8" s="18" t="s">
        <v>6</v>
      </c>
      <c r="G8" s="21">
        <v>2561</v>
      </c>
      <c r="H8" s="22">
        <v>2562</v>
      </c>
      <c r="I8" s="23">
        <v>2563</v>
      </c>
      <c r="J8" s="21">
        <v>2561</v>
      </c>
      <c r="K8" s="22">
        <v>2562</v>
      </c>
      <c r="L8" s="23">
        <v>2563</v>
      </c>
      <c r="M8" s="21">
        <v>2561</v>
      </c>
      <c r="N8" s="22">
        <v>2562</v>
      </c>
      <c r="O8" s="23">
        <v>2563</v>
      </c>
      <c r="P8" s="21">
        <v>2561</v>
      </c>
      <c r="Q8" s="22">
        <v>2562</v>
      </c>
      <c r="R8" s="23">
        <v>2563</v>
      </c>
      <c r="S8" s="307"/>
    </row>
    <row r="9" spans="1:19" s="1" customFormat="1" ht="18.75" customHeight="1">
      <c r="A9" s="24"/>
      <c r="B9" s="25" t="s">
        <v>21</v>
      </c>
      <c r="C9" s="26"/>
      <c r="D9" s="26"/>
      <c r="E9" s="26"/>
      <c r="F9" s="27"/>
      <c r="G9" s="24"/>
      <c r="H9" s="28"/>
      <c r="I9" s="29"/>
      <c r="J9" s="26"/>
      <c r="K9" s="30"/>
      <c r="L9" s="31"/>
      <c r="M9" s="26"/>
      <c r="N9" s="30"/>
      <c r="O9" s="31"/>
      <c r="P9" s="26"/>
      <c r="Q9" s="30"/>
      <c r="R9" s="26"/>
      <c r="S9" s="24"/>
    </row>
    <row r="10" spans="1:19" s="1" customFormat="1" ht="18.75" customHeight="1">
      <c r="A10" s="32">
        <v>1</v>
      </c>
      <c r="B10" s="33" t="s">
        <v>48</v>
      </c>
      <c r="C10" s="34" t="s">
        <v>57</v>
      </c>
      <c r="D10" s="35">
        <v>1</v>
      </c>
      <c r="E10" s="35">
        <v>1</v>
      </c>
      <c r="F10" s="36" t="e">
        <f>#REF!</f>
        <v>#REF!</v>
      </c>
      <c r="G10" s="35">
        <v>1</v>
      </c>
      <c r="H10" s="35">
        <v>1</v>
      </c>
      <c r="I10" s="35">
        <v>1</v>
      </c>
      <c r="J10" s="36">
        <v>0</v>
      </c>
      <c r="K10" s="36">
        <v>0</v>
      </c>
      <c r="L10" s="36">
        <v>0</v>
      </c>
      <c r="M10" s="37">
        <v>19920</v>
      </c>
      <c r="N10" s="37">
        <v>19560</v>
      </c>
      <c r="O10" s="37">
        <v>20280</v>
      </c>
      <c r="P10" s="37" t="e">
        <f>F10+M10</f>
        <v>#REF!</v>
      </c>
      <c r="Q10" s="37" t="e">
        <f>P10+N10</f>
        <v>#REF!</v>
      </c>
      <c r="R10" s="37" t="e">
        <f>Q10+O10</f>
        <v>#REF!</v>
      </c>
      <c r="S10" s="32"/>
    </row>
    <row r="11" spans="1:19" s="1" customFormat="1" ht="18.75" customHeight="1">
      <c r="A11" s="38">
        <v>2</v>
      </c>
      <c r="B11" s="39" t="s">
        <v>49</v>
      </c>
      <c r="C11" s="34" t="s">
        <v>58</v>
      </c>
      <c r="D11" s="40">
        <v>1</v>
      </c>
      <c r="E11" s="40">
        <v>1</v>
      </c>
      <c r="F11" s="36">
        <v>404640</v>
      </c>
      <c r="G11" s="40">
        <v>1</v>
      </c>
      <c r="H11" s="40">
        <v>1</v>
      </c>
      <c r="I11" s="40">
        <v>1</v>
      </c>
      <c r="J11" s="41">
        <v>0</v>
      </c>
      <c r="K11" s="41">
        <v>0</v>
      </c>
      <c r="L11" s="41">
        <v>0</v>
      </c>
      <c r="M11" s="42">
        <v>13440</v>
      </c>
      <c r="N11" s="42">
        <v>13320</v>
      </c>
      <c r="O11" s="42">
        <v>13320</v>
      </c>
      <c r="P11" s="42">
        <f>F11+M11</f>
        <v>418080</v>
      </c>
      <c r="Q11" s="42">
        <f>P11+N11</f>
        <v>431400</v>
      </c>
      <c r="R11" s="42">
        <f>Q11+O11</f>
        <v>444720</v>
      </c>
      <c r="S11" s="38"/>
    </row>
    <row r="12" spans="1:19" s="1" customFormat="1" ht="18.75" customHeight="1">
      <c r="A12" s="43"/>
      <c r="B12" s="44" t="s">
        <v>70</v>
      </c>
      <c r="C12" s="45"/>
      <c r="D12" s="46"/>
      <c r="E12" s="46"/>
      <c r="F12" s="47"/>
      <c r="G12" s="46"/>
      <c r="H12" s="46"/>
      <c r="I12" s="46"/>
      <c r="J12" s="47"/>
      <c r="K12" s="47"/>
      <c r="L12" s="47"/>
      <c r="M12" s="48"/>
      <c r="N12" s="48"/>
      <c r="O12" s="48"/>
      <c r="P12" s="48"/>
      <c r="Q12" s="48"/>
      <c r="R12" s="48"/>
      <c r="S12" s="43"/>
    </row>
    <row r="13" spans="1:19" s="1" customFormat="1" ht="18.75" customHeight="1">
      <c r="A13" s="49"/>
      <c r="B13" s="50" t="s">
        <v>21</v>
      </c>
      <c r="C13" s="51"/>
      <c r="D13" s="52"/>
      <c r="E13" s="52"/>
      <c r="F13" s="53"/>
      <c r="G13" s="52"/>
      <c r="H13" s="52"/>
      <c r="I13" s="52"/>
      <c r="J13" s="53"/>
      <c r="K13" s="53"/>
      <c r="L13" s="53"/>
      <c r="M13" s="54"/>
      <c r="N13" s="54"/>
      <c r="O13" s="54"/>
      <c r="P13" s="54"/>
      <c r="Q13" s="54"/>
      <c r="R13" s="54"/>
      <c r="S13" s="49"/>
    </row>
    <row r="14" spans="1:19" s="1" customFormat="1" ht="18.75" customHeight="1">
      <c r="A14" s="32">
        <v>3</v>
      </c>
      <c r="B14" s="33" t="s">
        <v>59</v>
      </c>
      <c r="C14" s="34" t="s">
        <v>62</v>
      </c>
      <c r="D14" s="35">
        <v>1</v>
      </c>
      <c r="E14" s="35">
        <v>1</v>
      </c>
      <c r="F14" s="36">
        <v>371760</v>
      </c>
      <c r="G14" s="35">
        <v>1</v>
      </c>
      <c r="H14" s="35">
        <v>1</v>
      </c>
      <c r="I14" s="35">
        <v>1</v>
      </c>
      <c r="J14" s="36">
        <v>0</v>
      </c>
      <c r="K14" s="36">
        <v>0</v>
      </c>
      <c r="L14" s="36">
        <v>0</v>
      </c>
      <c r="M14" s="37">
        <v>12960</v>
      </c>
      <c r="N14" s="37">
        <v>13440</v>
      </c>
      <c r="O14" s="37">
        <v>13320</v>
      </c>
      <c r="P14" s="37">
        <f aca="true" t="shared" si="0" ref="P14:P21">F14+M14</f>
        <v>384720</v>
      </c>
      <c r="Q14" s="37">
        <f aca="true" t="shared" si="1" ref="Q14:R21">P14+N14</f>
        <v>398160</v>
      </c>
      <c r="R14" s="37">
        <f t="shared" si="1"/>
        <v>411480</v>
      </c>
      <c r="S14" s="32"/>
    </row>
    <row r="15" spans="1:19" s="1" customFormat="1" ht="18.75" customHeight="1">
      <c r="A15" s="32">
        <v>4</v>
      </c>
      <c r="B15" s="33" t="s">
        <v>50</v>
      </c>
      <c r="C15" s="34" t="s">
        <v>65</v>
      </c>
      <c r="D15" s="35">
        <v>1</v>
      </c>
      <c r="E15" s="55">
        <v>1</v>
      </c>
      <c r="F15" s="36">
        <v>275760</v>
      </c>
      <c r="G15" s="35">
        <v>1</v>
      </c>
      <c r="H15" s="35">
        <v>1</v>
      </c>
      <c r="I15" s="35">
        <v>1</v>
      </c>
      <c r="J15" s="36">
        <v>0</v>
      </c>
      <c r="K15" s="36">
        <v>0</v>
      </c>
      <c r="L15" s="36">
        <v>0</v>
      </c>
      <c r="M15" s="37">
        <v>8760</v>
      </c>
      <c r="N15" s="37">
        <v>9240</v>
      </c>
      <c r="O15" s="37">
        <v>9480</v>
      </c>
      <c r="P15" s="37">
        <f t="shared" si="0"/>
        <v>284520</v>
      </c>
      <c r="Q15" s="37">
        <f t="shared" si="1"/>
        <v>293760</v>
      </c>
      <c r="R15" s="37">
        <f t="shared" si="1"/>
        <v>303240</v>
      </c>
      <c r="S15" s="32"/>
    </row>
    <row r="16" spans="1:19" s="1" customFormat="1" ht="18.75" customHeight="1">
      <c r="A16" s="32">
        <v>5</v>
      </c>
      <c r="B16" s="33" t="s">
        <v>53</v>
      </c>
      <c r="C16" s="34" t="s">
        <v>67</v>
      </c>
      <c r="D16" s="35">
        <v>1</v>
      </c>
      <c r="E16" s="55">
        <v>1</v>
      </c>
      <c r="F16" s="36">
        <v>293880</v>
      </c>
      <c r="G16" s="35">
        <v>1</v>
      </c>
      <c r="H16" s="35">
        <v>1</v>
      </c>
      <c r="I16" s="35">
        <v>1</v>
      </c>
      <c r="J16" s="36">
        <v>0</v>
      </c>
      <c r="K16" s="36">
        <v>0</v>
      </c>
      <c r="L16" s="36">
        <v>0</v>
      </c>
      <c r="M16" s="37">
        <v>11760</v>
      </c>
      <c r="N16" s="37">
        <v>11880</v>
      </c>
      <c r="O16" s="37">
        <v>12240</v>
      </c>
      <c r="P16" s="36">
        <f t="shared" si="0"/>
        <v>305640</v>
      </c>
      <c r="Q16" s="36">
        <f t="shared" si="1"/>
        <v>317520</v>
      </c>
      <c r="R16" s="36">
        <f t="shared" si="1"/>
        <v>329760</v>
      </c>
      <c r="S16" s="32"/>
    </row>
    <row r="17" spans="1:19" s="1" customFormat="1" ht="18.75" customHeight="1">
      <c r="A17" s="32">
        <v>6</v>
      </c>
      <c r="B17" s="56" t="s">
        <v>114</v>
      </c>
      <c r="C17" s="34" t="s">
        <v>67</v>
      </c>
      <c r="D17" s="35">
        <v>1</v>
      </c>
      <c r="E17" s="35">
        <v>1</v>
      </c>
      <c r="F17" s="36">
        <v>299640</v>
      </c>
      <c r="G17" s="35">
        <v>1</v>
      </c>
      <c r="H17" s="35">
        <v>1</v>
      </c>
      <c r="I17" s="35">
        <v>1</v>
      </c>
      <c r="J17" s="36">
        <v>0</v>
      </c>
      <c r="K17" s="36">
        <v>0</v>
      </c>
      <c r="L17" s="36">
        <v>0</v>
      </c>
      <c r="M17" s="37">
        <v>12000</v>
      </c>
      <c r="N17" s="37">
        <v>12120</v>
      </c>
      <c r="O17" s="37">
        <v>12600</v>
      </c>
      <c r="P17" s="36">
        <f t="shared" si="0"/>
        <v>311640</v>
      </c>
      <c r="Q17" s="36">
        <f t="shared" si="1"/>
        <v>323760</v>
      </c>
      <c r="R17" s="36">
        <f t="shared" si="1"/>
        <v>336360</v>
      </c>
      <c r="S17" s="32"/>
    </row>
    <row r="18" spans="1:19" s="1" customFormat="1" ht="18.75" customHeight="1">
      <c r="A18" s="32">
        <v>7</v>
      </c>
      <c r="B18" s="33" t="s">
        <v>68</v>
      </c>
      <c r="C18" s="34" t="s">
        <v>63</v>
      </c>
      <c r="D18" s="35">
        <v>1</v>
      </c>
      <c r="E18" s="36">
        <v>0</v>
      </c>
      <c r="F18" s="36">
        <v>355320</v>
      </c>
      <c r="G18" s="35">
        <v>1</v>
      </c>
      <c r="H18" s="35">
        <v>1</v>
      </c>
      <c r="I18" s="35">
        <v>1</v>
      </c>
      <c r="J18" s="36">
        <v>0</v>
      </c>
      <c r="K18" s="36">
        <v>0</v>
      </c>
      <c r="L18" s="36">
        <v>0</v>
      </c>
      <c r="M18" s="37">
        <v>12000</v>
      </c>
      <c r="N18" s="37">
        <v>12000</v>
      </c>
      <c r="O18" s="37">
        <v>12000</v>
      </c>
      <c r="P18" s="36">
        <f t="shared" si="0"/>
        <v>367320</v>
      </c>
      <c r="Q18" s="36">
        <f t="shared" si="1"/>
        <v>379320</v>
      </c>
      <c r="R18" s="36">
        <f t="shared" si="1"/>
        <v>391320</v>
      </c>
      <c r="S18" s="32" t="s">
        <v>31</v>
      </c>
    </row>
    <row r="19" spans="1:19" s="1" customFormat="1" ht="18.75" customHeight="1">
      <c r="A19" s="32">
        <v>8</v>
      </c>
      <c r="B19" s="33" t="s">
        <v>17</v>
      </c>
      <c r="C19" s="34" t="s">
        <v>136</v>
      </c>
      <c r="D19" s="35">
        <v>1</v>
      </c>
      <c r="E19" s="36">
        <v>1</v>
      </c>
      <c r="F19" s="132">
        <v>165120</v>
      </c>
      <c r="G19" s="35">
        <v>1</v>
      </c>
      <c r="H19" s="35">
        <v>1</v>
      </c>
      <c r="I19" s="35">
        <v>1</v>
      </c>
      <c r="J19" s="57">
        <f>-K19</f>
        <v>0</v>
      </c>
      <c r="K19" s="36">
        <v>0</v>
      </c>
      <c r="L19" s="36">
        <v>0</v>
      </c>
      <c r="M19" s="37">
        <v>6600</v>
      </c>
      <c r="N19" s="37">
        <v>6480</v>
      </c>
      <c r="O19" s="37">
        <v>7080</v>
      </c>
      <c r="P19" s="36">
        <f t="shared" si="0"/>
        <v>171720</v>
      </c>
      <c r="Q19" s="36">
        <f t="shared" si="1"/>
        <v>178200</v>
      </c>
      <c r="R19" s="36">
        <f t="shared" si="1"/>
        <v>185280</v>
      </c>
      <c r="S19" s="32"/>
    </row>
    <row r="20" spans="1:19" s="1" customFormat="1" ht="18.75" customHeight="1">
      <c r="A20" s="58">
        <v>9</v>
      </c>
      <c r="B20" s="59" t="s">
        <v>51</v>
      </c>
      <c r="C20" s="60" t="s">
        <v>52</v>
      </c>
      <c r="D20" s="61">
        <v>1</v>
      </c>
      <c r="E20" s="62">
        <v>1</v>
      </c>
      <c r="F20" s="62">
        <v>253800</v>
      </c>
      <c r="G20" s="61">
        <v>1</v>
      </c>
      <c r="H20" s="61">
        <v>1</v>
      </c>
      <c r="I20" s="61">
        <v>1</v>
      </c>
      <c r="J20" s="62">
        <v>0</v>
      </c>
      <c r="K20" s="62">
        <v>0</v>
      </c>
      <c r="L20" s="62">
        <v>0</v>
      </c>
      <c r="M20" s="63">
        <v>10200</v>
      </c>
      <c r="N20" s="63">
        <v>10680</v>
      </c>
      <c r="O20" s="63">
        <v>11040</v>
      </c>
      <c r="P20" s="62">
        <f t="shared" si="0"/>
        <v>264000</v>
      </c>
      <c r="Q20" s="62">
        <f t="shared" si="1"/>
        <v>274680</v>
      </c>
      <c r="R20" s="62">
        <f t="shared" si="1"/>
        <v>285720</v>
      </c>
      <c r="S20" s="58" t="s">
        <v>32</v>
      </c>
    </row>
    <row r="21" spans="1:19" s="1" customFormat="1" ht="18.75" customHeight="1">
      <c r="A21" s="58">
        <v>10</v>
      </c>
      <c r="B21" s="59" t="s">
        <v>51</v>
      </c>
      <c r="C21" s="60" t="s">
        <v>52</v>
      </c>
      <c r="D21" s="61">
        <v>1</v>
      </c>
      <c r="E21" s="62">
        <v>1</v>
      </c>
      <c r="F21" s="62">
        <v>243840</v>
      </c>
      <c r="G21" s="61">
        <v>1</v>
      </c>
      <c r="H21" s="61">
        <v>1</v>
      </c>
      <c r="I21" s="61">
        <v>1</v>
      </c>
      <c r="J21" s="62">
        <v>0</v>
      </c>
      <c r="K21" s="62">
        <v>0</v>
      </c>
      <c r="L21" s="62">
        <v>0</v>
      </c>
      <c r="M21" s="63">
        <v>9960</v>
      </c>
      <c r="N21" s="63">
        <v>10200</v>
      </c>
      <c r="O21" s="63">
        <v>10680</v>
      </c>
      <c r="P21" s="62">
        <f t="shared" si="0"/>
        <v>253800</v>
      </c>
      <c r="Q21" s="62">
        <f t="shared" si="1"/>
        <v>264000</v>
      </c>
      <c r="R21" s="62">
        <f t="shared" si="1"/>
        <v>274680</v>
      </c>
      <c r="S21" s="58" t="s">
        <v>32</v>
      </c>
    </row>
    <row r="22" spans="1:19" s="1" customFormat="1" ht="18.75" customHeight="1">
      <c r="A22" s="58"/>
      <c r="B22" s="64" t="s">
        <v>35</v>
      </c>
      <c r="C22" s="60"/>
      <c r="D22" s="61"/>
      <c r="E22" s="62"/>
      <c r="F22" s="62"/>
      <c r="G22" s="61"/>
      <c r="H22" s="61"/>
      <c r="I22" s="61"/>
      <c r="J22" s="62"/>
      <c r="K22" s="62"/>
      <c r="L22" s="62"/>
      <c r="M22" s="63"/>
      <c r="N22" s="63"/>
      <c r="O22" s="63"/>
      <c r="P22" s="62"/>
      <c r="Q22" s="62"/>
      <c r="R22" s="62"/>
      <c r="S22" s="58"/>
    </row>
    <row r="23" spans="1:19" s="1" customFormat="1" ht="18.75" customHeight="1">
      <c r="A23" s="79">
        <v>11</v>
      </c>
      <c r="B23" s="80" t="s">
        <v>54</v>
      </c>
      <c r="C23" s="81" t="s">
        <v>11</v>
      </c>
      <c r="D23" s="82">
        <v>1</v>
      </c>
      <c r="E23" s="83">
        <v>1</v>
      </c>
      <c r="F23" s="72">
        <v>134040</v>
      </c>
      <c r="G23" s="83">
        <v>1</v>
      </c>
      <c r="H23" s="83">
        <v>1</v>
      </c>
      <c r="I23" s="83">
        <v>1</v>
      </c>
      <c r="J23" s="72">
        <v>0</v>
      </c>
      <c r="K23" s="73">
        <v>0</v>
      </c>
      <c r="L23" s="72">
        <v>0</v>
      </c>
      <c r="M23" s="84">
        <v>5400</v>
      </c>
      <c r="N23" s="85">
        <v>5640</v>
      </c>
      <c r="O23" s="84">
        <v>5880</v>
      </c>
      <c r="P23" s="84">
        <f>F23+M23</f>
        <v>139440</v>
      </c>
      <c r="Q23" s="84">
        <f aca="true" t="shared" si="2" ref="Q23:R27">P23+N23</f>
        <v>145080</v>
      </c>
      <c r="R23" s="84">
        <f t="shared" si="2"/>
        <v>150960</v>
      </c>
      <c r="S23" s="79"/>
    </row>
    <row r="24" spans="1:19" s="1" customFormat="1" ht="18.75" customHeight="1">
      <c r="A24" s="79">
        <v>12</v>
      </c>
      <c r="B24" s="80" t="s">
        <v>28</v>
      </c>
      <c r="C24" s="81" t="s">
        <v>11</v>
      </c>
      <c r="D24" s="82">
        <v>1</v>
      </c>
      <c r="E24" s="83">
        <v>1</v>
      </c>
      <c r="F24" s="72">
        <v>145440</v>
      </c>
      <c r="G24" s="83">
        <v>1</v>
      </c>
      <c r="H24" s="83">
        <v>1</v>
      </c>
      <c r="I24" s="83">
        <v>1</v>
      </c>
      <c r="J24" s="72">
        <v>0</v>
      </c>
      <c r="K24" s="73">
        <v>0</v>
      </c>
      <c r="L24" s="72">
        <v>0</v>
      </c>
      <c r="M24" s="84">
        <v>5880</v>
      </c>
      <c r="N24" s="85">
        <v>6120</v>
      </c>
      <c r="O24" s="84">
        <v>6360</v>
      </c>
      <c r="P24" s="84">
        <f>F24+M24</f>
        <v>151320</v>
      </c>
      <c r="Q24" s="84">
        <f t="shared" si="2"/>
        <v>157440</v>
      </c>
      <c r="R24" s="84">
        <f t="shared" si="2"/>
        <v>163800</v>
      </c>
      <c r="S24" s="79"/>
    </row>
    <row r="25" spans="1:19" s="1" customFormat="1" ht="18.75" customHeight="1">
      <c r="A25" s="79">
        <v>13</v>
      </c>
      <c r="B25" s="277" t="s">
        <v>137</v>
      </c>
      <c r="C25" s="81" t="s">
        <v>11</v>
      </c>
      <c r="D25" s="82">
        <v>1</v>
      </c>
      <c r="E25" s="83">
        <v>1</v>
      </c>
      <c r="F25" s="72">
        <v>133440</v>
      </c>
      <c r="G25" s="83">
        <v>1</v>
      </c>
      <c r="H25" s="83">
        <v>1</v>
      </c>
      <c r="I25" s="83">
        <v>1</v>
      </c>
      <c r="J25" s="72">
        <v>0</v>
      </c>
      <c r="K25" s="73">
        <v>0</v>
      </c>
      <c r="L25" s="72">
        <v>0</v>
      </c>
      <c r="M25" s="84">
        <v>5400</v>
      </c>
      <c r="N25" s="85">
        <v>5640</v>
      </c>
      <c r="O25" s="84">
        <v>5880</v>
      </c>
      <c r="P25" s="84">
        <f>F25+M25</f>
        <v>138840</v>
      </c>
      <c r="Q25" s="84">
        <f t="shared" si="2"/>
        <v>144480</v>
      </c>
      <c r="R25" s="84">
        <f t="shared" si="2"/>
        <v>150360</v>
      </c>
      <c r="S25" s="79"/>
    </row>
    <row r="26" spans="1:19" s="1" customFormat="1" ht="18.75" customHeight="1">
      <c r="A26" s="79">
        <v>14</v>
      </c>
      <c r="B26" s="80" t="s">
        <v>138</v>
      </c>
      <c r="C26" s="81" t="s">
        <v>11</v>
      </c>
      <c r="D26" s="82">
        <v>1</v>
      </c>
      <c r="E26" s="83">
        <v>1</v>
      </c>
      <c r="F26" s="72">
        <v>112800</v>
      </c>
      <c r="G26" s="83">
        <v>1</v>
      </c>
      <c r="H26" s="83">
        <v>1</v>
      </c>
      <c r="I26" s="83">
        <v>1</v>
      </c>
      <c r="J26" s="72">
        <v>0</v>
      </c>
      <c r="K26" s="73">
        <v>0</v>
      </c>
      <c r="L26" s="72">
        <v>0</v>
      </c>
      <c r="M26" s="84">
        <v>4560</v>
      </c>
      <c r="N26" s="85">
        <v>4800</v>
      </c>
      <c r="O26" s="84">
        <v>4920</v>
      </c>
      <c r="P26" s="84">
        <f>F26+M26</f>
        <v>117360</v>
      </c>
      <c r="Q26" s="84">
        <f t="shared" si="2"/>
        <v>122160</v>
      </c>
      <c r="R26" s="84">
        <f t="shared" si="2"/>
        <v>127080</v>
      </c>
      <c r="S26" s="79" t="s">
        <v>32</v>
      </c>
    </row>
    <row r="27" spans="1:19" s="1" customFormat="1" ht="18.75" customHeight="1">
      <c r="A27" s="126">
        <v>15</v>
      </c>
      <c r="B27" s="279" t="s">
        <v>139</v>
      </c>
      <c r="C27" s="127" t="s">
        <v>11</v>
      </c>
      <c r="D27" s="280">
        <v>1</v>
      </c>
      <c r="E27" s="128">
        <v>1</v>
      </c>
      <c r="F27" s="281">
        <v>241200</v>
      </c>
      <c r="G27" s="128">
        <v>1</v>
      </c>
      <c r="H27" s="128">
        <v>1</v>
      </c>
      <c r="I27" s="128">
        <v>1</v>
      </c>
      <c r="J27" s="282">
        <v>0</v>
      </c>
      <c r="K27" s="129">
        <v>0</v>
      </c>
      <c r="L27" s="283">
        <v>0</v>
      </c>
      <c r="M27" s="130">
        <v>9720</v>
      </c>
      <c r="N27" s="284">
        <v>10080</v>
      </c>
      <c r="O27" s="130">
        <v>10440</v>
      </c>
      <c r="P27" s="130">
        <f>F27+M27</f>
        <v>250920</v>
      </c>
      <c r="Q27" s="130">
        <f t="shared" si="2"/>
        <v>261000</v>
      </c>
      <c r="R27" s="130">
        <f t="shared" si="2"/>
        <v>271440</v>
      </c>
      <c r="S27" s="126" t="s">
        <v>32</v>
      </c>
    </row>
    <row r="28" spans="1:19" s="1" customFormat="1" ht="18.75" customHeight="1">
      <c r="A28" s="278"/>
      <c r="B28" s="326"/>
      <c r="C28" s="327"/>
      <c r="D28" s="327"/>
      <c r="E28" s="327"/>
      <c r="F28" s="327"/>
      <c r="G28" s="327"/>
      <c r="H28" s="327"/>
      <c r="I28" s="327"/>
      <c r="J28" s="327"/>
      <c r="K28" s="327"/>
      <c r="L28" s="327"/>
      <c r="M28" s="327"/>
      <c r="N28" s="327"/>
      <c r="O28" s="327"/>
      <c r="P28" s="327"/>
      <c r="Q28" s="327"/>
      <c r="R28" s="327"/>
      <c r="S28" s="328"/>
    </row>
    <row r="29" spans="1:19" s="1" customFormat="1" ht="18.75" customHeight="1">
      <c r="A29" s="312">
        <v>33</v>
      </c>
      <c r="B29" s="297"/>
      <c r="C29" s="297"/>
      <c r="D29" s="297"/>
      <c r="E29" s="297"/>
      <c r="F29" s="297"/>
      <c r="G29" s="297"/>
      <c r="H29" s="297"/>
      <c r="I29" s="297"/>
      <c r="J29" s="297"/>
      <c r="K29" s="297"/>
      <c r="L29" s="297"/>
      <c r="M29" s="297"/>
      <c r="N29" s="297"/>
      <c r="O29" s="297"/>
      <c r="P29" s="297"/>
      <c r="Q29" s="297"/>
      <c r="R29" s="297"/>
      <c r="S29" s="297"/>
    </row>
    <row r="30" spans="1:19" s="1" customFormat="1" ht="18.75" customHeight="1">
      <c r="A30" s="305" t="s">
        <v>0</v>
      </c>
      <c r="B30" s="305" t="s">
        <v>46</v>
      </c>
      <c r="C30" s="14"/>
      <c r="D30" s="14"/>
      <c r="E30" s="308" t="s">
        <v>20</v>
      </c>
      <c r="F30" s="309"/>
      <c r="G30" s="308" t="s">
        <v>37</v>
      </c>
      <c r="H30" s="309"/>
      <c r="I30" s="313"/>
      <c r="J30" s="320" t="s">
        <v>25</v>
      </c>
      <c r="K30" s="321"/>
      <c r="L30" s="322"/>
      <c r="M30" s="308" t="s">
        <v>15</v>
      </c>
      <c r="N30" s="309"/>
      <c r="O30" s="313"/>
      <c r="P30" s="308" t="s">
        <v>16</v>
      </c>
      <c r="Q30" s="309"/>
      <c r="R30" s="313"/>
      <c r="S30" s="305" t="s">
        <v>7</v>
      </c>
    </row>
    <row r="31" spans="1:19" s="1" customFormat="1" ht="18.75" customHeight="1">
      <c r="A31" s="306"/>
      <c r="B31" s="306"/>
      <c r="C31" s="15" t="s">
        <v>14</v>
      </c>
      <c r="D31" s="15" t="s">
        <v>1</v>
      </c>
      <c r="E31" s="310"/>
      <c r="F31" s="311"/>
      <c r="G31" s="314" t="s">
        <v>38</v>
      </c>
      <c r="H31" s="315"/>
      <c r="I31" s="316"/>
      <c r="J31" s="323" t="s">
        <v>26</v>
      </c>
      <c r="K31" s="324"/>
      <c r="L31" s="325"/>
      <c r="M31" s="314"/>
      <c r="N31" s="315"/>
      <c r="O31" s="316"/>
      <c r="P31" s="314"/>
      <c r="Q31" s="315"/>
      <c r="R31" s="316"/>
      <c r="S31" s="306"/>
    </row>
    <row r="32" spans="1:19" s="1" customFormat="1" ht="18.75" customHeight="1">
      <c r="A32" s="306"/>
      <c r="B32" s="306"/>
      <c r="C32" s="15" t="s">
        <v>9</v>
      </c>
      <c r="D32" s="15" t="s">
        <v>45</v>
      </c>
      <c r="E32" s="15" t="s">
        <v>1</v>
      </c>
      <c r="F32" s="16" t="s">
        <v>10</v>
      </c>
      <c r="G32" s="310" t="s">
        <v>24</v>
      </c>
      <c r="H32" s="318"/>
      <c r="I32" s="319"/>
      <c r="J32" s="17"/>
      <c r="K32" s="18"/>
      <c r="L32" s="19"/>
      <c r="M32" s="310"/>
      <c r="N32" s="311"/>
      <c r="O32" s="317"/>
      <c r="P32" s="310"/>
      <c r="Q32" s="311"/>
      <c r="R32" s="317"/>
      <c r="S32" s="306"/>
    </row>
    <row r="33" spans="1:19" s="1" customFormat="1" ht="18.75" customHeight="1">
      <c r="A33" s="307"/>
      <c r="B33" s="307"/>
      <c r="C33" s="20"/>
      <c r="D33" s="20"/>
      <c r="E33" s="20" t="s">
        <v>23</v>
      </c>
      <c r="F33" s="18" t="s">
        <v>6</v>
      </c>
      <c r="G33" s="21">
        <v>2561</v>
      </c>
      <c r="H33" s="22">
        <v>2562</v>
      </c>
      <c r="I33" s="23">
        <v>2563</v>
      </c>
      <c r="J33" s="21">
        <v>2561</v>
      </c>
      <c r="K33" s="22">
        <v>2562</v>
      </c>
      <c r="L33" s="23">
        <v>2563</v>
      </c>
      <c r="M33" s="21">
        <v>2561</v>
      </c>
      <c r="N33" s="22">
        <v>2562</v>
      </c>
      <c r="O33" s="23">
        <v>2563</v>
      </c>
      <c r="P33" s="21">
        <v>2561</v>
      </c>
      <c r="Q33" s="22">
        <v>2562</v>
      </c>
      <c r="R33" s="23">
        <v>2563</v>
      </c>
      <c r="S33" s="307"/>
    </row>
    <row r="34" spans="1:19" s="1" customFormat="1" ht="18.75" customHeight="1">
      <c r="A34" s="24"/>
      <c r="B34" s="64" t="s">
        <v>36</v>
      </c>
      <c r="C34" s="24"/>
      <c r="D34" s="24"/>
      <c r="E34" s="24"/>
      <c r="F34" s="65"/>
      <c r="G34" s="24"/>
      <c r="H34" s="117"/>
      <c r="I34" s="118"/>
      <c r="J34" s="118"/>
      <c r="K34" s="118"/>
      <c r="L34" s="118"/>
      <c r="M34" s="118"/>
      <c r="N34" s="119"/>
      <c r="O34" s="24"/>
      <c r="P34" s="24"/>
      <c r="Q34" s="28"/>
      <c r="R34" s="24"/>
      <c r="S34" s="24"/>
    </row>
    <row r="35" spans="1:19" s="1" customFormat="1" ht="18.75" customHeight="1">
      <c r="A35" s="32">
        <v>16</v>
      </c>
      <c r="B35" s="66" t="s">
        <v>132</v>
      </c>
      <c r="C35" s="67" t="s">
        <v>11</v>
      </c>
      <c r="D35" s="68">
        <v>1</v>
      </c>
      <c r="E35" s="35">
        <v>0</v>
      </c>
      <c r="F35" s="69">
        <v>0</v>
      </c>
      <c r="G35" s="70">
        <v>0</v>
      </c>
      <c r="H35" s="71">
        <v>0</v>
      </c>
      <c r="I35" s="53">
        <v>0</v>
      </c>
      <c r="J35" s="133" t="s">
        <v>30</v>
      </c>
      <c r="K35" s="73">
        <v>0</v>
      </c>
      <c r="L35" s="72">
        <v>0</v>
      </c>
      <c r="M35" s="134">
        <v>0</v>
      </c>
      <c r="N35" s="135">
        <v>0</v>
      </c>
      <c r="O35" s="134">
        <v>0</v>
      </c>
      <c r="P35" s="134">
        <v>0</v>
      </c>
      <c r="Q35" s="134">
        <v>0</v>
      </c>
      <c r="R35" s="134">
        <v>0</v>
      </c>
      <c r="S35" s="76" t="s">
        <v>29</v>
      </c>
    </row>
    <row r="36" spans="1:19" s="1" customFormat="1" ht="18.75" customHeight="1">
      <c r="A36" s="32">
        <v>17</v>
      </c>
      <c r="B36" s="56" t="s">
        <v>47</v>
      </c>
      <c r="C36" s="67" t="s">
        <v>11</v>
      </c>
      <c r="D36" s="68">
        <v>1</v>
      </c>
      <c r="E36" s="77">
        <v>1</v>
      </c>
      <c r="F36" s="69">
        <v>108000</v>
      </c>
      <c r="G36" s="70">
        <v>1</v>
      </c>
      <c r="H36" s="69">
        <v>1</v>
      </c>
      <c r="I36" s="70">
        <v>1</v>
      </c>
      <c r="J36" s="78">
        <v>0</v>
      </c>
      <c r="K36" s="36">
        <v>0</v>
      </c>
      <c r="L36" s="78">
        <v>0</v>
      </c>
      <c r="M36" s="136">
        <v>0</v>
      </c>
      <c r="N36" s="75">
        <v>0</v>
      </c>
      <c r="O36" s="74">
        <v>0</v>
      </c>
      <c r="P36" s="74">
        <v>108000</v>
      </c>
      <c r="Q36" s="74">
        <v>108000</v>
      </c>
      <c r="R36" s="74">
        <v>108000</v>
      </c>
      <c r="S36" s="76"/>
    </row>
    <row r="37" spans="1:19" s="1" customFormat="1" ht="18.75" customHeight="1">
      <c r="A37" s="79">
        <v>18</v>
      </c>
      <c r="B37" s="80" t="s">
        <v>13</v>
      </c>
      <c r="C37" s="81" t="s">
        <v>11</v>
      </c>
      <c r="D37" s="82">
        <v>1</v>
      </c>
      <c r="E37" s="83">
        <v>1</v>
      </c>
      <c r="F37" s="72">
        <v>108000</v>
      </c>
      <c r="G37" s="83">
        <v>1</v>
      </c>
      <c r="H37" s="83">
        <v>1</v>
      </c>
      <c r="I37" s="83">
        <v>1</v>
      </c>
      <c r="J37" s="72">
        <v>0</v>
      </c>
      <c r="K37" s="73">
        <v>0</v>
      </c>
      <c r="L37" s="72">
        <v>0</v>
      </c>
      <c r="M37" s="84">
        <v>0</v>
      </c>
      <c r="N37" s="85">
        <v>0</v>
      </c>
      <c r="O37" s="84">
        <v>0</v>
      </c>
      <c r="P37" s="84">
        <v>108000</v>
      </c>
      <c r="Q37" s="84">
        <v>108000</v>
      </c>
      <c r="R37" s="84">
        <v>108000</v>
      </c>
      <c r="S37" s="79"/>
    </row>
    <row r="38" spans="1:20" s="8" customFormat="1" ht="18.75" customHeight="1">
      <c r="A38" s="43"/>
      <c r="B38" s="44" t="s">
        <v>33</v>
      </c>
      <c r="C38" s="45"/>
      <c r="D38" s="45"/>
      <c r="E38" s="45"/>
      <c r="F38" s="47"/>
      <c r="G38" s="46"/>
      <c r="H38" s="46"/>
      <c r="I38" s="46"/>
      <c r="J38" s="47"/>
      <c r="K38" s="47"/>
      <c r="L38" s="47"/>
      <c r="M38" s="48"/>
      <c r="N38" s="48"/>
      <c r="O38" s="48"/>
      <c r="P38" s="48"/>
      <c r="Q38" s="48"/>
      <c r="R38" s="48"/>
      <c r="S38" s="43"/>
      <c r="T38" s="10"/>
    </row>
    <row r="39" spans="1:20" s="8" customFormat="1" ht="18.75" customHeight="1">
      <c r="A39" s="49"/>
      <c r="B39" s="50" t="s">
        <v>21</v>
      </c>
      <c r="C39" s="51"/>
      <c r="D39" s="51"/>
      <c r="E39" s="51"/>
      <c r="F39" s="53"/>
      <c r="G39" s="52"/>
      <c r="H39" s="52"/>
      <c r="I39" s="52"/>
      <c r="J39" s="53"/>
      <c r="K39" s="53"/>
      <c r="L39" s="53"/>
      <c r="M39" s="54"/>
      <c r="N39" s="54"/>
      <c r="O39" s="54"/>
      <c r="P39" s="54"/>
      <c r="Q39" s="54"/>
      <c r="R39" s="54"/>
      <c r="S39" s="49"/>
      <c r="T39" s="10"/>
    </row>
    <row r="40" spans="1:20" s="8" customFormat="1" ht="18.75" customHeight="1">
      <c r="A40" s="32">
        <v>19</v>
      </c>
      <c r="B40" s="33" t="s">
        <v>61</v>
      </c>
      <c r="C40" s="34" t="s">
        <v>62</v>
      </c>
      <c r="D40" s="35">
        <v>1</v>
      </c>
      <c r="E40" s="55">
        <v>1</v>
      </c>
      <c r="F40" s="36">
        <v>418080</v>
      </c>
      <c r="G40" s="35">
        <v>1</v>
      </c>
      <c r="H40" s="35">
        <v>1</v>
      </c>
      <c r="I40" s="35">
        <v>1</v>
      </c>
      <c r="J40" s="36">
        <v>0</v>
      </c>
      <c r="K40" s="36">
        <v>0</v>
      </c>
      <c r="L40" s="36">
        <v>0</v>
      </c>
      <c r="M40" s="37">
        <v>13320</v>
      </c>
      <c r="N40" s="37">
        <v>13320</v>
      </c>
      <c r="O40" s="37" t="e">
        <f>#REF!</f>
        <v>#REF!</v>
      </c>
      <c r="P40" s="84">
        <f>F40+M40</f>
        <v>431400</v>
      </c>
      <c r="Q40" s="84">
        <f aca="true" t="shared" si="3" ref="Q40:R44">P40+N40</f>
        <v>444720</v>
      </c>
      <c r="R40" s="84" t="e">
        <f t="shared" si="3"/>
        <v>#REF!</v>
      </c>
      <c r="S40" s="32"/>
      <c r="T40" s="10"/>
    </row>
    <row r="41" spans="1:20" s="8" customFormat="1" ht="18.75" customHeight="1">
      <c r="A41" s="32">
        <v>20</v>
      </c>
      <c r="B41" s="33" t="s">
        <v>18</v>
      </c>
      <c r="C41" s="34" t="s">
        <v>65</v>
      </c>
      <c r="D41" s="35">
        <v>1</v>
      </c>
      <c r="E41" s="35">
        <v>1</v>
      </c>
      <c r="F41" s="36">
        <v>275760</v>
      </c>
      <c r="G41" s="35">
        <v>1</v>
      </c>
      <c r="H41" s="35">
        <v>1</v>
      </c>
      <c r="I41" s="35">
        <v>1</v>
      </c>
      <c r="J41" s="36">
        <v>0</v>
      </c>
      <c r="K41" s="36">
        <v>0</v>
      </c>
      <c r="L41" s="36">
        <v>0</v>
      </c>
      <c r="M41" s="37">
        <v>8760</v>
      </c>
      <c r="N41" s="37">
        <v>9240</v>
      </c>
      <c r="O41" s="37">
        <v>9480</v>
      </c>
      <c r="P41" s="84">
        <f>F41+M41</f>
        <v>284520</v>
      </c>
      <c r="Q41" s="84">
        <f t="shared" si="3"/>
        <v>293760</v>
      </c>
      <c r="R41" s="84">
        <f t="shared" si="3"/>
        <v>303240</v>
      </c>
      <c r="S41" s="32"/>
      <c r="T41" s="10"/>
    </row>
    <row r="42" spans="1:20" s="8" customFormat="1" ht="18.75" customHeight="1">
      <c r="A42" s="32">
        <v>21</v>
      </c>
      <c r="B42" s="33" t="s">
        <v>12</v>
      </c>
      <c r="C42" s="34" t="s">
        <v>67</v>
      </c>
      <c r="D42" s="35">
        <v>1</v>
      </c>
      <c r="E42" s="35">
        <v>1</v>
      </c>
      <c r="F42" s="36">
        <v>299640</v>
      </c>
      <c r="G42" s="35">
        <v>1</v>
      </c>
      <c r="H42" s="35">
        <v>1</v>
      </c>
      <c r="I42" s="35">
        <v>1</v>
      </c>
      <c r="J42" s="36">
        <v>0</v>
      </c>
      <c r="K42" s="36">
        <v>0</v>
      </c>
      <c r="L42" s="36">
        <v>0</v>
      </c>
      <c r="M42" s="37">
        <v>12000</v>
      </c>
      <c r="N42" s="37">
        <v>12120</v>
      </c>
      <c r="O42" s="37">
        <v>12600</v>
      </c>
      <c r="P42" s="84">
        <f>F42+M42</f>
        <v>311640</v>
      </c>
      <c r="Q42" s="84">
        <f t="shared" si="3"/>
        <v>323760</v>
      </c>
      <c r="R42" s="84">
        <f t="shared" si="3"/>
        <v>336360</v>
      </c>
      <c r="S42" s="76"/>
      <c r="T42" s="10"/>
    </row>
    <row r="43" spans="1:20" s="8" customFormat="1" ht="18.75" customHeight="1">
      <c r="A43" s="32">
        <v>22</v>
      </c>
      <c r="B43" s="33" t="s">
        <v>22</v>
      </c>
      <c r="C43" s="34" t="s">
        <v>67</v>
      </c>
      <c r="D43" s="35">
        <v>1</v>
      </c>
      <c r="E43" s="55">
        <v>1</v>
      </c>
      <c r="F43" s="36">
        <v>288120</v>
      </c>
      <c r="G43" s="35">
        <v>1</v>
      </c>
      <c r="H43" s="35">
        <v>1</v>
      </c>
      <c r="I43" s="35">
        <v>1</v>
      </c>
      <c r="J43" s="36">
        <v>0</v>
      </c>
      <c r="K43" s="36">
        <v>0</v>
      </c>
      <c r="L43" s="36">
        <v>0</v>
      </c>
      <c r="M43" s="37">
        <v>11520</v>
      </c>
      <c r="N43" s="37">
        <v>12000</v>
      </c>
      <c r="O43" s="37">
        <v>12120</v>
      </c>
      <c r="P43" s="84">
        <f>F43+M43</f>
        <v>299640</v>
      </c>
      <c r="Q43" s="84">
        <f t="shared" si="3"/>
        <v>311640</v>
      </c>
      <c r="R43" s="84">
        <f t="shared" si="3"/>
        <v>323760</v>
      </c>
      <c r="S43" s="32"/>
      <c r="T43" s="10"/>
    </row>
    <row r="44" spans="1:20" s="1" customFormat="1" ht="18.75" customHeight="1">
      <c r="A44" s="32">
        <v>23</v>
      </c>
      <c r="B44" s="56" t="s">
        <v>27</v>
      </c>
      <c r="C44" s="34" t="s">
        <v>69</v>
      </c>
      <c r="D44" s="35">
        <v>1</v>
      </c>
      <c r="E44" s="55">
        <v>1</v>
      </c>
      <c r="F44" s="36">
        <v>207720</v>
      </c>
      <c r="G44" s="35">
        <v>1</v>
      </c>
      <c r="H44" s="35">
        <v>1</v>
      </c>
      <c r="I44" s="35">
        <v>1</v>
      </c>
      <c r="J44" s="36">
        <v>0</v>
      </c>
      <c r="K44" s="36">
        <v>0</v>
      </c>
      <c r="L44" s="36">
        <v>0</v>
      </c>
      <c r="M44" s="37">
        <v>9000</v>
      </c>
      <c r="N44" s="37">
        <v>9000</v>
      </c>
      <c r="O44" s="37">
        <v>9240</v>
      </c>
      <c r="P44" s="84">
        <f>F44+M44</f>
        <v>216720</v>
      </c>
      <c r="Q44" s="84">
        <f t="shared" si="3"/>
        <v>225720</v>
      </c>
      <c r="R44" s="84">
        <f t="shared" si="3"/>
        <v>234960</v>
      </c>
      <c r="S44" s="76"/>
      <c r="T44" s="9"/>
    </row>
    <row r="45" spans="1:20" s="8" customFormat="1" ht="18.75" customHeight="1">
      <c r="A45" s="87"/>
      <c r="B45" s="88" t="s">
        <v>35</v>
      </c>
      <c r="C45" s="87"/>
      <c r="D45" s="87"/>
      <c r="E45" s="87"/>
      <c r="F45" s="89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10"/>
    </row>
    <row r="46" spans="1:19" s="1" customFormat="1" ht="18.75" customHeight="1">
      <c r="A46" s="79">
        <v>24</v>
      </c>
      <c r="B46" s="80" t="s">
        <v>54</v>
      </c>
      <c r="C46" s="81" t="s">
        <v>11</v>
      </c>
      <c r="D46" s="82">
        <v>1</v>
      </c>
      <c r="E46" s="83">
        <v>1</v>
      </c>
      <c r="F46" s="72">
        <v>141360</v>
      </c>
      <c r="G46" s="83">
        <v>1</v>
      </c>
      <c r="H46" s="83">
        <v>1</v>
      </c>
      <c r="I46" s="83">
        <v>1</v>
      </c>
      <c r="J46" s="72">
        <v>0</v>
      </c>
      <c r="K46" s="73">
        <v>0</v>
      </c>
      <c r="L46" s="72">
        <v>0</v>
      </c>
      <c r="M46" s="84">
        <v>5760</v>
      </c>
      <c r="N46" s="85">
        <v>5880</v>
      </c>
      <c r="O46" s="84">
        <v>6120</v>
      </c>
      <c r="P46" s="84">
        <f>F46+M46</f>
        <v>147120</v>
      </c>
      <c r="Q46" s="84">
        <f>P46+N46</f>
        <v>153000</v>
      </c>
      <c r="R46" s="84">
        <f>Q46+O46</f>
        <v>159120</v>
      </c>
      <c r="S46" s="79"/>
    </row>
    <row r="47" spans="1:19" s="1" customFormat="1" ht="18.75" customHeight="1">
      <c r="A47" s="79">
        <v>25</v>
      </c>
      <c r="B47" s="80" t="s">
        <v>55</v>
      </c>
      <c r="C47" s="81" t="s">
        <v>11</v>
      </c>
      <c r="D47" s="82">
        <v>1</v>
      </c>
      <c r="E47" s="83">
        <v>1</v>
      </c>
      <c r="F47" s="72">
        <v>126840</v>
      </c>
      <c r="G47" s="83">
        <v>1</v>
      </c>
      <c r="H47" s="83">
        <v>1</v>
      </c>
      <c r="I47" s="83">
        <v>1</v>
      </c>
      <c r="J47" s="72">
        <v>0</v>
      </c>
      <c r="K47" s="73">
        <v>0</v>
      </c>
      <c r="L47" s="72">
        <v>0</v>
      </c>
      <c r="M47" s="84">
        <v>5160</v>
      </c>
      <c r="N47" s="85">
        <v>5280</v>
      </c>
      <c r="O47" s="84">
        <v>5520</v>
      </c>
      <c r="P47" s="84">
        <f>F47+M47</f>
        <v>132000</v>
      </c>
      <c r="Q47" s="84">
        <f>P47+N47</f>
        <v>137280</v>
      </c>
      <c r="R47" s="84">
        <f>Q47+O47</f>
        <v>142800</v>
      </c>
      <c r="S47" s="79"/>
    </row>
    <row r="48" spans="1:19" s="1" customFormat="1" ht="18.75" customHeight="1">
      <c r="A48" s="43"/>
      <c r="B48" s="44" t="s">
        <v>34</v>
      </c>
      <c r="C48" s="45"/>
      <c r="D48" s="46"/>
      <c r="E48" s="46"/>
      <c r="F48" s="47"/>
      <c r="G48" s="46"/>
      <c r="H48" s="46"/>
      <c r="I48" s="46"/>
      <c r="J48" s="47"/>
      <c r="K48" s="47"/>
      <c r="L48" s="47"/>
      <c r="M48" s="48"/>
      <c r="N48" s="48"/>
      <c r="O48" s="48"/>
      <c r="P48" s="48"/>
      <c r="Q48" s="48"/>
      <c r="R48" s="48"/>
      <c r="S48" s="43"/>
    </row>
    <row r="49" spans="1:19" s="1" customFormat="1" ht="18.75" customHeight="1">
      <c r="A49" s="49"/>
      <c r="B49" s="50" t="s">
        <v>21</v>
      </c>
      <c r="C49" s="51"/>
      <c r="D49" s="52"/>
      <c r="E49" s="52"/>
      <c r="F49" s="53"/>
      <c r="G49" s="52"/>
      <c r="H49" s="52"/>
      <c r="I49" s="52"/>
      <c r="J49" s="53"/>
      <c r="K49" s="53"/>
      <c r="L49" s="53"/>
      <c r="M49" s="54"/>
      <c r="N49" s="54"/>
      <c r="O49" s="54"/>
      <c r="P49" s="138"/>
      <c r="Q49" s="138"/>
      <c r="R49" s="137"/>
      <c r="S49" s="49"/>
    </row>
    <row r="50" spans="1:19" s="1" customFormat="1" ht="18.75" customHeight="1">
      <c r="A50" s="32">
        <v>26</v>
      </c>
      <c r="B50" s="33" t="s">
        <v>60</v>
      </c>
      <c r="C50" s="34" t="s">
        <v>62</v>
      </c>
      <c r="D50" s="35">
        <v>1</v>
      </c>
      <c r="E50" s="55">
        <v>1</v>
      </c>
      <c r="F50" s="36">
        <v>384720</v>
      </c>
      <c r="G50" s="35">
        <v>1</v>
      </c>
      <c r="H50" s="35">
        <v>1</v>
      </c>
      <c r="I50" s="35">
        <v>1</v>
      </c>
      <c r="J50" s="36">
        <v>0</v>
      </c>
      <c r="K50" s="36">
        <v>0</v>
      </c>
      <c r="L50" s="36">
        <v>0</v>
      </c>
      <c r="M50" s="37">
        <v>13440</v>
      </c>
      <c r="N50" s="37">
        <v>13320</v>
      </c>
      <c r="O50" s="37">
        <v>13080</v>
      </c>
      <c r="P50" s="84">
        <f>F50+M50</f>
        <v>398160</v>
      </c>
      <c r="Q50" s="84">
        <f aca="true" t="shared" si="4" ref="Q50:R52">P50+N50</f>
        <v>411480</v>
      </c>
      <c r="R50" s="84">
        <f t="shared" si="4"/>
        <v>424560</v>
      </c>
      <c r="S50" s="32"/>
    </row>
    <row r="51" spans="1:19" s="1" customFormat="1" ht="18.75" customHeight="1">
      <c r="A51" s="32">
        <v>27</v>
      </c>
      <c r="B51" s="56" t="s">
        <v>19</v>
      </c>
      <c r="C51" s="34" t="s">
        <v>64</v>
      </c>
      <c r="D51" s="35">
        <v>1</v>
      </c>
      <c r="E51" s="35">
        <v>0</v>
      </c>
      <c r="F51" s="36">
        <v>297900</v>
      </c>
      <c r="G51" s="35">
        <v>1</v>
      </c>
      <c r="H51" s="35">
        <v>1</v>
      </c>
      <c r="I51" s="35">
        <v>1</v>
      </c>
      <c r="J51" s="36">
        <v>0</v>
      </c>
      <c r="K51" s="36">
        <v>0</v>
      </c>
      <c r="L51" s="36">
        <v>0</v>
      </c>
      <c r="M51" s="37">
        <v>9720</v>
      </c>
      <c r="N51" s="37">
        <v>9720</v>
      </c>
      <c r="O51" s="37">
        <v>9720</v>
      </c>
      <c r="P51" s="84">
        <f>F51+M51</f>
        <v>307620</v>
      </c>
      <c r="Q51" s="84">
        <f t="shared" si="4"/>
        <v>317340</v>
      </c>
      <c r="R51" s="84">
        <f t="shared" si="4"/>
        <v>327060</v>
      </c>
      <c r="S51" s="32" t="s">
        <v>31</v>
      </c>
    </row>
    <row r="52" spans="1:19" s="1" customFormat="1" ht="18.75" customHeight="1">
      <c r="A52" s="126">
        <v>28</v>
      </c>
      <c r="B52" s="285" t="s">
        <v>17</v>
      </c>
      <c r="C52" s="286" t="s">
        <v>66</v>
      </c>
      <c r="D52" s="128">
        <v>1</v>
      </c>
      <c r="E52" s="287">
        <v>1</v>
      </c>
      <c r="F52" s="287">
        <v>155640</v>
      </c>
      <c r="G52" s="128">
        <v>1</v>
      </c>
      <c r="H52" s="128">
        <v>1</v>
      </c>
      <c r="I52" s="128">
        <v>1</v>
      </c>
      <c r="J52" s="288">
        <v>0</v>
      </c>
      <c r="K52" s="129">
        <v>0</v>
      </c>
      <c r="L52" s="129">
        <v>0</v>
      </c>
      <c r="M52" s="130">
        <v>6360</v>
      </c>
      <c r="N52" s="130">
        <v>6360</v>
      </c>
      <c r="O52" s="130">
        <v>6480</v>
      </c>
      <c r="P52" s="130">
        <f>F52+M52</f>
        <v>162000</v>
      </c>
      <c r="Q52" s="130">
        <f t="shared" si="4"/>
        <v>168360</v>
      </c>
      <c r="R52" s="130">
        <f t="shared" si="4"/>
        <v>174840</v>
      </c>
      <c r="S52" s="126"/>
    </row>
    <row r="53" spans="1:20" s="8" customFormat="1" ht="18.75" customHeight="1">
      <c r="A53" s="120"/>
      <c r="B53" s="121"/>
      <c r="C53" s="122"/>
      <c r="D53" s="123"/>
      <c r="E53" s="124"/>
      <c r="F53" s="124"/>
      <c r="G53" s="123"/>
      <c r="H53" s="123"/>
      <c r="I53" s="123"/>
      <c r="J53" s="124"/>
      <c r="K53" s="124"/>
      <c r="L53" s="124"/>
      <c r="M53" s="125"/>
      <c r="N53" s="125"/>
      <c r="O53" s="125"/>
      <c r="P53" s="125"/>
      <c r="Q53" s="125"/>
      <c r="R53" s="125"/>
      <c r="S53" s="86"/>
      <c r="T53" s="10"/>
    </row>
    <row r="54" spans="1:20" s="8" customFormat="1" ht="18.75" customHeight="1">
      <c r="A54" s="120"/>
      <c r="B54" s="121"/>
      <c r="C54" s="122"/>
      <c r="D54" s="123"/>
      <c r="E54" s="124"/>
      <c r="F54" s="124"/>
      <c r="G54" s="123"/>
      <c r="H54" s="123"/>
      <c r="I54" s="123"/>
      <c r="J54" s="124"/>
      <c r="K54" s="124"/>
      <c r="L54" s="124"/>
      <c r="M54" s="125"/>
      <c r="N54" s="125"/>
      <c r="O54" s="125"/>
      <c r="P54" s="125"/>
      <c r="Q54" s="125"/>
      <c r="R54" s="125"/>
      <c r="S54" s="86"/>
      <c r="T54" s="10"/>
    </row>
    <row r="55" spans="1:20" s="8" customFormat="1" ht="18.75" customHeight="1">
      <c r="A55" s="120"/>
      <c r="B55" s="121"/>
      <c r="C55" s="122"/>
      <c r="D55" s="123"/>
      <c r="E55" s="124"/>
      <c r="F55" s="124"/>
      <c r="G55" s="123"/>
      <c r="H55" s="123"/>
      <c r="I55" s="123"/>
      <c r="J55" s="124"/>
      <c r="K55" s="124"/>
      <c r="L55" s="124"/>
      <c r="M55" s="125"/>
      <c r="N55" s="125"/>
      <c r="O55" s="125"/>
      <c r="P55" s="125"/>
      <c r="Q55" s="125"/>
      <c r="R55" s="125"/>
      <c r="S55" s="86"/>
      <c r="T55" s="10"/>
    </row>
    <row r="56" spans="1:20" s="8" customFormat="1" ht="18.75" customHeight="1">
      <c r="A56" s="120"/>
      <c r="B56" s="121"/>
      <c r="C56" s="122"/>
      <c r="D56" s="123"/>
      <c r="E56" s="124"/>
      <c r="F56" s="124"/>
      <c r="G56" s="123"/>
      <c r="H56" s="123"/>
      <c r="I56" s="123"/>
      <c r="J56" s="124"/>
      <c r="K56" s="124"/>
      <c r="L56" s="124"/>
      <c r="M56" s="125"/>
      <c r="N56" s="125"/>
      <c r="O56" s="125"/>
      <c r="P56" s="125"/>
      <c r="Q56" s="125"/>
      <c r="R56" s="125"/>
      <c r="S56" s="86"/>
      <c r="T56" s="10"/>
    </row>
    <row r="57" spans="1:20" s="8" customFormat="1" ht="18.75" customHeight="1">
      <c r="A57" s="329">
        <v>34</v>
      </c>
      <c r="B57" s="329"/>
      <c r="C57" s="329"/>
      <c r="D57" s="329"/>
      <c r="E57" s="329"/>
      <c r="F57" s="329"/>
      <c r="G57" s="329"/>
      <c r="H57" s="329"/>
      <c r="I57" s="329"/>
      <c r="J57" s="329"/>
      <c r="K57" s="329"/>
      <c r="L57" s="329"/>
      <c r="M57" s="329"/>
      <c r="N57" s="329"/>
      <c r="O57" s="329"/>
      <c r="P57" s="329"/>
      <c r="Q57" s="329"/>
      <c r="R57" s="329"/>
      <c r="S57" s="329"/>
      <c r="T57" s="10"/>
    </row>
    <row r="58" spans="1:19" s="1" customFormat="1" ht="18.75" customHeight="1">
      <c r="A58" s="305" t="s">
        <v>0</v>
      </c>
      <c r="B58" s="305" t="s">
        <v>46</v>
      </c>
      <c r="C58" s="14"/>
      <c r="D58" s="14"/>
      <c r="E58" s="308" t="s">
        <v>20</v>
      </c>
      <c r="F58" s="309"/>
      <c r="G58" s="308" t="s">
        <v>37</v>
      </c>
      <c r="H58" s="309"/>
      <c r="I58" s="313"/>
      <c r="J58" s="320" t="s">
        <v>25</v>
      </c>
      <c r="K58" s="321"/>
      <c r="L58" s="322"/>
      <c r="M58" s="308" t="s">
        <v>15</v>
      </c>
      <c r="N58" s="309"/>
      <c r="O58" s="313"/>
      <c r="P58" s="308" t="s">
        <v>16</v>
      </c>
      <c r="Q58" s="309"/>
      <c r="R58" s="313"/>
      <c r="S58" s="305" t="s">
        <v>7</v>
      </c>
    </row>
    <row r="59" spans="1:19" s="1" customFormat="1" ht="18.75" customHeight="1">
      <c r="A59" s="306"/>
      <c r="B59" s="306"/>
      <c r="C59" s="15" t="s">
        <v>14</v>
      </c>
      <c r="D59" s="15" t="s">
        <v>1</v>
      </c>
      <c r="E59" s="310"/>
      <c r="F59" s="311"/>
      <c r="G59" s="314" t="s">
        <v>38</v>
      </c>
      <c r="H59" s="315"/>
      <c r="I59" s="316"/>
      <c r="J59" s="323" t="s">
        <v>26</v>
      </c>
      <c r="K59" s="324"/>
      <c r="L59" s="325"/>
      <c r="M59" s="314"/>
      <c r="N59" s="315"/>
      <c r="O59" s="316"/>
      <c r="P59" s="314"/>
      <c r="Q59" s="315"/>
      <c r="R59" s="316"/>
      <c r="S59" s="306"/>
    </row>
    <row r="60" spans="1:19" s="1" customFormat="1" ht="18.75" customHeight="1">
      <c r="A60" s="306"/>
      <c r="B60" s="306"/>
      <c r="C60" s="15" t="s">
        <v>9</v>
      </c>
      <c r="D60" s="15" t="s">
        <v>45</v>
      </c>
      <c r="E60" s="15" t="s">
        <v>1</v>
      </c>
      <c r="F60" s="131" t="s">
        <v>10</v>
      </c>
      <c r="G60" s="310" t="s">
        <v>24</v>
      </c>
      <c r="H60" s="318"/>
      <c r="I60" s="319"/>
      <c r="J60" s="17"/>
      <c r="K60" s="18"/>
      <c r="L60" s="19"/>
      <c r="M60" s="310"/>
      <c r="N60" s="311"/>
      <c r="O60" s="317"/>
      <c r="P60" s="310"/>
      <c r="Q60" s="311"/>
      <c r="R60" s="317"/>
      <c r="S60" s="306"/>
    </row>
    <row r="61" spans="1:19" s="1" customFormat="1" ht="18.75" customHeight="1">
      <c r="A61" s="307"/>
      <c r="B61" s="307"/>
      <c r="C61" s="20"/>
      <c r="D61" s="20"/>
      <c r="E61" s="20" t="s">
        <v>23</v>
      </c>
      <c r="F61" s="18" t="s">
        <v>6</v>
      </c>
      <c r="G61" s="21">
        <v>2561</v>
      </c>
      <c r="H61" s="22">
        <v>2562</v>
      </c>
      <c r="I61" s="23">
        <v>2563</v>
      </c>
      <c r="J61" s="21">
        <v>2561</v>
      </c>
      <c r="K61" s="22">
        <v>2562</v>
      </c>
      <c r="L61" s="23">
        <v>2563</v>
      </c>
      <c r="M61" s="21">
        <v>2561</v>
      </c>
      <c r="N61" s="22">
        <v>2562</v>
      </c>
      <c r="O61" s="23">
        <v>2563</v>
      </c>
      <c r="P61" s="21">
        <v>2561</v>
      </c>
      <c r="Q61" s="22">
        <v>2562</v>
      </c>
      <c r="R61" s="23">
        <v>2563</v>
      </c>
      <c r="S61" s="307"/>
    </row>
    <row r="62" spans="1:19" s="1" customFormat="1" ht="18.75" customHeight="1">
      <c r="A62" s="43"/>
      <c r="B62" s="44" t="s">
        <v>34</v>
      </c>
      <c r="C62" s="45"/>
      <c r="D62" s="46"/>
      <c r="E62" s="46"/>
      <c r="F62" s="47"/>
      <c r="G62" s="46"/>
      <c r="H62" s="46"/>
      <c r="I62" s="46"/>
      <c r="J62" s="47"/>
      <c r="K62" s="47"/>
      <c r="L62" s="47"/>
      <c r="M62" s="48"/>
      <c r="N62" s="48"/>
      <c r="O62" s="48"/>
      <c r="P62" s="48"/>
      <c r="Q62" s="48"/>
      <c r="R62" s="48"/>
      <c r="S62" s="43"/>
    </row>
    <row r="63" spans="1:19" s="1" customFormat="1" ht="18.75" customHeight="1">
      <c r="A63" s="90"/>
      <c r="B63" s="91" t="s">
        <v>35</v>
      </c>
      <c r="C63" s="90"/>
      <c r="D63" s="90"/>
      <c r="E63" s="92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2"/>
    </row>
    <row r="64" spans="1:19" s="1" customFormat="1" ht="18.75" customHeight="1">
      <c r="A64" s="79">
        <v>29</v>
      </c>
      <c r="B64" s="80" t="s">
        <v>72</v>
      </c>
      <c r="C64" s="81" t="s">
        <v>11</v>
      </c>
      <c r="D64" s="82">
        <v>1</v>
      </c>
      <c r="E64" s="83">
        <v>1</v>
      </c>
      <c r="F64" s="72">
        <v>141360</v>
      </c>
      <c r="G64" s="83">
        <v>1</v>
      </c>
      <c r="H64" s="83">
        <v>1</v>
      </c>
      <c r="I64" s="83">
        <v>1</v>
      </c>
      <c r="J64" s="72">
        <v>0</v>
      </c>
      <c r="K64" s="73">
        <v>0</v>
      </c>
      <c r="L64" s="72">
        <v>0</v>
      </c>
      <c r="M64" s="84">
        <v>5760</v>
      </c>
      <c r="N64" s="85">
        <v>5880</v>
      </c>
      <c r="O64" s="84">
        <v>6120</v>
      </c>
      <c r="P64" s="84">
        <f>F64+M64</f>
        <v>147120</v>
      </c>
      <c r="Q64" s="84">
        <f aca="true" t="shared" si="5" ref="Q64:R66">P64+N64</f>
        <v>153000</v>
      </c>
      <c r="R64" s="84">
        <f t="shared" si="5"/>
        <v>159120</v>
      </c>
      <c r="S64" s="79"/>
    </row>
    <row r="65" spans="1:19" s="1" customFormat="1" ht="18.75" customHeight="1">
      <c r="A65" s="79">
        <v>30</v>
      </c>
      <c r="B65" s="93" t="s">
        <v>134</v>
      </c>
      <c r="C65" s="51" t="s">
        <v>11</v>
      </c>
      <c r="D65" s="82">
        <v>1</v>
      </c>
      <c r="E65" s="83">
        <v>1</v>
      </c>
      <c r="F65" s="72">
        <v>214200</v>
      </c>
      <c r="G65" s="83">
        <v>1</v>
      </c>
      <c r="H65" s="83">
        <v>1</v>
      </c>
      <c r="I65" s="83">
        <v>1</v>
      </c>
      <c r="J65" s="72">
        <v>0</v>
      </c>
      <c r="K65" s="73">
        <v>0</v>
      </c>
      <c r="L65" s="72">
        <v>0</v>
      </c>
      <c r="M65" s="84">
        <v>8640</v>
      </c>
      <c r="N65" s="85">
        <v>9000</v>
      </c>
      <c r="O65" s="84">
        <v>9360</v>
      </c>
      <c r="P65" s="84">
        <f>F65+M65</f>
        <v>222840</v>
      </c>
      <c r="Q65" s="84">
        <f t="shared" si="5"/>
        <v>231840</v>
      </c>
      <c r="R65" s="84">
        <f t="shared" si="5"/>
        <v>241200</v>
      </c>
      <c r="S65" s="84"/>
    </row>
    <row r="66" spans="1:19" s="1" customFormat="1" ht="18.75" customHeight="1">
      <c r="A66" s="79">
        <v>31</v>
      </c>
      <c r="B66" s="93" t="s">
        <v>135</v>
      </c>
      <c r="C66" s="51" t="s">
        <v>11</v>
      </c>
      <c r="D66" s="82">
        <v>1</v>
      </c>
      <c r="E66" s="83">
        <v>1</v>
      </c>
      <c r="F66" s="72">
        <v>141360</v>
      </c>
      <c r="G66" s="83">
        <v>1</v>
      </c>
      <c r="H66" s="83">
        <v>1</v>
      </c>
      <c r="I66" s="83">
        <v>1</v>
      </c>
      <c r="J66" s="72">
        <v>0</v>
      </c>
      <c r="K66" s="73">
        <v>0</v>
      </c>
      <c r="L66" s="72">
        <v>0</v>
      </c>
      <c r="M66" s="84">
        <v>5760</v>
      </c>
      <c r="N66" s="85">
        <v>5880</v>
      </c>
      <c r="O66" s="84">
        <v>6120</v>
      </c>
      <c r="P66" s="84">
        <f>F66+M66</f>
        <v>147120</v>
      </c>
      <c r="Q66" s="84">
        <f t="shared" si="5"/>
        <v>153000</v>
      </c>
      <c r="R66" s="84">
        <f t="shared" si="5"/>
        <v>159120</v>
      </c>
      <c r="S66" s="84"/>
    </row>
    <row r="67" spans="1:19" s="1" customFormat="1" ht="19.5" customHeight="1">
      <c r="A67" s="94" t="s">
        <v>2</v>
      </c>
      <c r="B67" s="95" t="s">
        <v>8</v>
      </c>
      <c r="C67" s="96" t="s">
        <v>11</v>
      </c>
      <c r="D67" s="97">
        <f>SUM(D10:D27,D35:D52,D63:D66)</f>
        <v>31</v>
      </c>
      <c r="E67" s="97">
        <f>SUM(E10:E11,E14:E27,E35:E37,E40:E47,E50:E52,E64:E66)</f>
        <v>28</v>
      </c>
      <c r="F67" s="97" t="e">
        <f>SUM(F10:F11,F14:F19,F23:F25,F36:F37,F40:F47,F50:F52,F64:F66)</f>
        <v>#REF!</v>
      </c>
      <c r="G67" s="97">
        <f>SUM(G10:G27,G35:G52,G63:G66)</f>
        <v>30</v>
      </c>
      <c r="H67" s="97">
        <f>SUM(H10:H27,H35:H52,H63:H66)</f>
        <v>30</v>
      </c>
      <c r="I67" s="97">
        <f>SUM(I10:I27,I35:I52,I63:I66)</f>
        <v>30</v>
      </c>
      <c r="J67" s="139" t="s">
        <v>30</v>
      </c>
      <c r="K67" s="97">
        <f>SUM(K10:K27,K35:K52,K63:K66)</f>
        <v>0</v>
      </c>
      <c r="L67" s="97">
        <f>SUM(L10:L27,L35:L52,L63:L66)</f>
        <v>0</v>
      </c>
      <c r="M67" s="97">
        <f>SUM(M10:M11,M14:M19,M23:M25,M40:M47,M50:M52,M64:M66)</f>
        <v>229320</v>
      </c>
      <c r="N67" s="97">
        <f>SUM(N10:N11,N14:N19,N23:N25,N40:N47,N50:N52,N64:N66)</f>
        <v>232440</v>
      </c>
      <c r="O67" s="97" t="e">
        <f>SUM(O10:O11,O14:O19,O23:O25,O40:O47,O50:O52,O64:O66)</f>
        <v>#REF!</v>
      </c>
      <c r="P67" s="97" t="e">
        <f>SUM(P10:P11,P14:P19,P23:P25,P36:P37,P40:P47,P50:P52,P64:P66)</f>
        <v>#REF!</v>
      </c>
      <c r="Q67" s="97" t="e">
        <f>SUM(Q10:Q11,Q14:Q19,Q23:Q25,Q36:Q37,Q40:Q47,Q50:Q52,Q64:Q66)</f>
        <v>#REF!</v>
      </c>
      <c r="R67" s="97" t="e">
        <f>SUM(R10:R11,R14:R19,R23:R25,R36:R37,R40:R47,R50:R52,R64:R66)</f>
        <v>#REF!</v>
      </c>
      <c r="S67" s="97"/>
    </row>
    <row r="68" spans="1:19" s="1" customFormat="1" ht="19.5" customHeight="1">
      <c r="A68" s="98" t="s">
        <v>3</v>
      </c>
      <c r="B68" s="99" t="s">
        <v>39</v>
      </c>
      <c r="C68" s="100"/>
      <c r="D68" s="100"/>
      <c r="E68" s="100"/>
      <c r="F68" s="141" t="e">
        <f>(F67*20)/100</f>
        <v>#REF!</v>
      </c>
      <c r="G68" s="101"/>
      <c r="H68" s="101"/>
      <c r="I68" s="101"/>
      <c r="J68" s="101"/>
      <c r="K68" s="101"/>
      <c r="L68" s="101"/>
      <c r="M68" s="101"/>
      <c r="N68" s="101"/>
      <c r="O68" s="101"/>
      <c r="P68" s="102" t="e">
        <f>(P67*20)/100</f>
        <v>#REF!</v>
      </c>
      <c r="Q68" s="102" t="e">
        <f>(Q67*20)/100</f>
        <v>#REF!</v>
      </c>
      <c r="R68" s="102" t="e">
        <f>(R67*20)/100</f>
        <v>#REF!</v>
      </c>
      <c r="S68" s="103"/>
    </row>
    <row r="69" spans="1:19" s="1" customFormat="1" ht="19.5" customHeight="1">
      <c r="A69" s="104"/>
      <c r="B69" s="105" t="s">
        <v>40</v>
      </c>
      <c r="C69" s="106"/>
      <c r="D69" s="106"/>
      <c r="E69" s="106"/>
      <c r="F69" s="142"/>
      <c r="G69" s="107"/>
      <c r="H69" s="107"/>
      <c r="I69" s="107"/>
      <c r="J69" s="107"/>
      <c r="K69" s="107"/>
      <c r="L69" s="107"/>
      <c r="M69" s="107"/>
      <c r="N69" s="107"/>
      <c r="O69" s="107"/>
      <c r="P69" s="108"/>
      <c r="Q69" s="108"/>
      <c r="R69" s="108"/>
      <c r="S69" s="109"/>
    </row>
    <row r="70" spans="1:19" s="1" customFormat="1" ht="19.5" customHeight="1">
      <c r="A70" s="94" t="s">
        <v>4</v>
      </c>
      <c r="B70" s="95" t="s">
        <v>41</v>
      </c>
      <c r="C70" s="96"/>
      <c r="D70" s="96"/>
      <c r="E70" s="96"/>
      <c r="F70" s="110" t="e">
        <f>F67+F68</f>
        <v>#REF!</v>
      </c>
      <c r="G70" s="111"/>
      <c r="H70" s="111"/>
      <c r="I70" s="111"/>
      <c r="J70" s="111"/>
      <c r="K70" s="111"/>
      <c r="L70" s="111"/>
      <c r="M70" s="111"/>
      <c r="N70" s="111"/>
      <c r="O70" s="111"/>
      <c r="P70" s="112" t="e">
        <f>SUM(P67:P69)</f>
        <v>#REF!</v>
      </c>
      <c r="Q70" s="111" t="e">
        <f>SUM(Q67:Q69)</f>
        <v>#REF!</v>
      </c>
      <c r="R70" s="111" t="e">
        <f>SUM(R67:R69)</f>
        <v>#REF!</v>
      </c>
      <c r="S70" s="113"/>
    </row>
    <row r="71" spans="1:19" s="1" customFormat="1" ht="15.75">
      <c r="A71" s="98" t="s">
        <v>5</v>
      </c>
      <c r="B71" s="99" t="s">
        <v>73</v>
      </c>
      <c r="C71" s="271"/>
      <c r="D71" s="271"/>
      <c r="E71" s="272"/>
      <c r="F71" s="114" t="e">
        <f>(F70/F72)*100</f>
        <v>#REF!</v>
      </c>
      <c r="G71" s="330"/>
      <c r="H71" s="330"/>
      <c r="I71" s="330"/>
      <c r="J71" s="330"/>
      <c r="K71" s="330"/>
      <c r="L71" s="330"/>
      <c r="M71" s="330"/>
      <c r="N71" s="330"/>
      <c r="O71" s="332"/>
      <c r="P71" s="115" t="e">
        <f>(P70/P72)*100</f>
        <v>#REF!</v>
      </c>
      <c r="Q71" s="115" t="e">
        <f>(Q70/Q72)*100</f>
        <v>#REF!</v>
      </c>
      <c r="R71" s="114" t="e">
        <f>(R70/R72)*100</f>
        <v>#REF!</v>
      </c>
      <c r="S71" s="116" t="s">
        <v>42</v>
      </c>
    </row>
    <row r="72" spans="1:19" s="1" customFormat="1" ht="15.75">
      <c r="A72" s="104"/>
      <c r="B72" s="105"/>
      <c r="C72" s="140"/>
      <c r="D72" s="140"/>
      <c r="E72" s="273"/>
      <c r="F72" s="274">
        <v>39000000</v>
      </c>
      <c r="G72" s="331"/>
      <c r="H72" s="331"/>
      <c r="I72" s="331"/>
      <c r="J72" s="331"/>
      <c r="K72" s="331"/>
      <c r="L72" s="331"/>
      <c r="M72" s="331"/>
      <c r="N72" s="331"/>
      <c r="O72" s="333"/>
      <c r="P72" s="11">
        <f>((F72*5)/100)+F72</f>
        <v>40950000</v>
      </c>
      <c r="Q72" s="11">
        <f>((P72*5)/100)+P72</f>
        <v>42997500</v>
      </c>
      <c r="R72" s="11">
        <f>((Q72*5)/100)+Q72</f>
        <v>45147375</v>
      </c>
      <c r="S72" s="104" t="s">
        <v>43</v>
      </c>
    </row>
    <row r="73" spans="6:19" ht="18.75"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3"/>
      <c r="S73" s="144"/>
    </row>
  </sheetData>
  <sheetProtection/>
  <mergeCells count="48">
    <mergeCell ref="G59:I59"/>
    <mergeCell ref="N71:N72"/>
    <mergeCell ref="O71:O72"/>
    <mergeCell ref="G58:I58"/>
    <mergeCell ref="G71:G72"/>
    <mergeCell ref="H71:H72"/>
    <mergeCell ref="I71:I72"/>
    <mergeCell ref="J71:J72"/>
    <mergeCell ref="K71:K72"/>
    <mergeCell ref="L71:L72"/>
    <mergeCell ref="S58:S61"/>
    <mergeCell ref="J59:L59"/>
    <mergeCell ref="G60:I60"/>
    <mergeCell ref="G32:I32"/>
    <mergeCell ref="M71:M72"/>
    <mergeCell ref="G30:I30"/>
    <mergeCell ref="J30:L30"/>
    <mergeCell ref="M30:O32"/>
    <mergeCell ref="P30:R32"/>
    <mergeCell ref="M58:O60"/>
    <mergeCell ref="P58:R60"/>
    <mergeCell ref="J58:L58"/>
    <mergeCell ref="J6:L6"/>
    <mergeCell ref="G5:I5"/>
    <mergeCell ref="G6:I6"/>
    <mergeCell ref="S30:S33"/>
    <mergeCell ref="G31:I31"/>
    <mergeCell ref="J31:L31"/>
    <mergeCell ref="B28:S28"/>
    <mergeCell ref="A57:S57"/>
    <mergeCell ref="E30:F31"/>
    <mergeCell ref="A29:S29"/>
    <mergeCell ref="S5:S8"/>
    <mergeCell ref="M5:O7"/>
    <mergeCell ref="P5:R7"/>
    <mergeCell ref="G7:I7"/>
    <mergeCell ref="J5:L5"/>
    <mergeCell ref="C5:C8"/>
    <mergeCell ref="A2:S2"/>
    <mergeCell ref="A1:S1"/>
    <mergeCell ref="B5:B8"/>
    <mergeCell ref="B30:B33"/>
    <mergeCell ref="B58:B61"/>
    <mergeCell ref="A5:A8"/>
    <mergeCell ref="E5:F6"/>
    <mergeCell ref="A58:A61"/>
    <mergeCell ref="E58:F59"/>
    <mergeCell ref="A30:A33"/>
  </mergeCells>
  <printOptions/>
  <pageMargins left="0" right="0" top="0.7480314960629921" bottom="0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neon</dc:creator>
  <cp:keywords/>
  <dc:description/>
  <cp:lastModifiedBy>Donsak_S03</cp:lastModifiedBy>
  <cp:lastPrinted>2017-08-11T07:03:54Z</cp:lastPrinted>
  <dcterms:created xsi:type="dcterms:W3CDTF">2010-05-17T08:12:25Z</dcterms:created>
  <dcterms:modified xsi:type="dcterms:W3CDTF">2020-04-21T03:17:18Z</dcterms:modified>
  <cp:category/>
  <cp:version/>
  <cp:contentType/>
  <cp:contentStatus/>
</cp:coreProperties>
</file>